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0" yWindow="0" windowWidth="19200" windowHeight="8370" activeTab="1"/>
  </bookViews>
  <sheets>
    <sheet name="SimData" sheetId="4" r:id="rId1"/>
    <sheet name="Data" sheetId="1" r:id="rId2"/>
    <sheet name="Sheet2" sheetId="2" r:id="rId3"/>
    <sheet name="Sheet3" sheetId="3" r:id="rId4"/>
  </sheets>
  <definedNames>
    <definedName name="_xlnm.Print_Area" localSheetId="1">Data!$A$1:$P$33</definedName>
  </definedNames>
  <calcPr calcId="162913"/>
</workbook>
</file>

<file path=xl/calcChain.xml><?xml version="1.0" encoding="utf-8"?>
<calcChain xmlns="http://schemas.openxmlformats.org/spreadsheetml/2006/main">
  <c r="K30" i="1" l="1"/>
  <c r="L30" i="1"/>
  <c r="M30" i="1"/>
  <c r="K31" i="1"/>
  <c r="L31" i="1"/>
  <c r="M31" i="1"/>
  <c r="K32" i="1"/>
  <c r="L32" i="1"/>
  <c r="M32" i="1"/>
  <c r="K33" i="1"/>
  <c r="L33" i="1"/>
  <c r="M33" i="1"/>
  <c r="J31" i="1"/>
  <c r="J32" i="1"/>
  <c r="J33" i="1"/>
  <c r="J30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J22" i="1"/>
  <c r="J23" i="1"/>
  <c r="J24" i="1"/>
  <c r="J25" i="1"/>
  <c r="J26" i="1"/>
  <c r="J27" i="1"/>
  <c r="J28" i="1"/>
  <c r="J21" i="1"/>
  <c r="D519" i="4"/>
  <c r="D517" i="4"/>
  <c r="D515" i="4"/>
  <c r="D513" i="4"/>
  <c r="D511" i="4"/>
  <c r="D8" i="4"/>
  <c r="M28" i="1" s="1"/>
  <c r="D7" i="4"/>
  <c r="D6" i="4"/>
  <c r="D4" i="4"/>
  <c r="D3" i="4"/>
  <c r="C519" i="4"/>
  <c r="C517" i="4"/>
  <c r="C515" i="4"/>
  <c r="C513" i="4"/>
  <c r="C511" i="4"/>
  <c r="C8" i="4"/>
  <c r="L28" i="1" s="1"/>
  <c r="C7" i="4"/>
  <c r="C6" i="4"/>
  <c r="C4" i="4"/>
  <c r="C3" i="4"/>
  <c r="B519" i="4"/>
  <c r="B517" i="4"/>
  <c r="B515" i="4"/>
  <c r="B513" i="4"/>
  <c r="B511" i="4"/>
  <c r="B8" i="4"/>
  <c r="K28" i="1" s="1"/>
  <c r="B7" i="4"/>
  <c r="B6" i="4"/>
  <c r="B4" i="4"/>
  <c r="B3" i="4"/>
  <c r="F4" i="1"/>
  <c r="G4" i="1"/>
  <c r="H4" i="1"/>
  <c r="O23" i="1"/>
  <c r="O25" i="1"/>
  <c r="O27" i="1"/>
  <c r="O29" i="1"/>
  <c r="O31" i="1"/>
  <c r="O33" i="1"/>
  <c r="O24" i="1"/>
  <c r="O26" i="1"/>
  <c r="O28" i="1"/>
  <c r="O30" i="1"/>
  <c r="O32" i="1"/>
  <c r="O22" i="1"/>
  <c r="D2" i="4"/>
  <c r="C2" i="4"/>
  <c r="B2" i="4"/>
  <c r="A1" i="1"/>
  <c r="F5" i="1"/>
  <c r="G5" i="1"/>
  <c r="H5" i="1"/>
  <c r="J5" i="1"/>
  <c r="F6" i="1"/>
  <c r="G6" i="1"/>
  <c r="H6" i="1"/>
  <c r="J6" i="1"/>
  <c r="F7" i="1"/>
  <c r="G7" i="1"/>
  <c r="H7" i="1"/>
  <c r="J7" i="1"/>
  <c r="F8" i="1"/>
  <c r="G8" i="1"/>
  <c r="H8" i="1"/>
  <c r="J8" i="1"/>
  <c r="F9" i="1"/>
  <c r="G9" i="1"/>
  <c r="H9" i="1"/>
  <c r="J9" i="1"/>
  <c r="F10" i="1"/>
  <c r="G10" i="1"/>
  <c r="H10" i="1"/>
  <c r="J10" i="1"/>
  <c r="F11" i="1"/>
  <c r="G11" i="1"/>
  <c r="H11" i="1"/>
  <c r="J11" i="1"/>
  <c r="F12" i="1"/>
  <c r="G12" i="1"/>
  <c r="H12" i="1"/>
  <c r="J12" i="1"/>
  <c r="F13" i="1"/>
  <c r="G13" i="1"/>
  <c r="H13" i="1"/>
  <c r="J13" i="1"/>
  <c r="F14" i="1"/>
  <c r="G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K22" i="1" l="1"/>
  <c r="L22" i="1"/>
  <c r="M22" i="1"/>
  <c r="B5" i="4"/>
  <c r="C5" i="4"/>
  <c r="D5" i="4"/>
  <c r="B21" i="1"/>
  <c r="C21" i="1"/>
  <c r="D21" i="1"/>
  <c r="B22" i="1"/>
  <c r="C22" i="1"/>
  <c r="D22" i="1"/>
  <c r="F22" i="1"/>
  <c r="G22" i="1"/>
  <c r="H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H7" i="4" l="1"/>
  <c r="H15" i="4" s="1"/>
  <c r="J7" i="4"/>
  <c r="L7" i="4"/>
  <c r="L15" i="4" s="1"/>
  <c r="H6" i="4"/>
  <c r="J6" i="4"/>
  <c r="L6" i="4"/>
  <c r="H8" i="4"/>
  <c r="J8" i="4"/>
  <c r="L8" i="4"/>
  <c r="H11" i="4"/>
  <c r="J11" i="4"/>
  <c r="L11" i="4"/>
  <c r="H13" i="4"/>
  <c r="J13" i="4"/>
  <c r="L13" i="4"/>
  <c r="J15" i="4"/>
  <c r="J16" i="4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H9" i="4"/>
  <c r="L9" i="4"/>
  <c r="H12" i="4"/>
  <c r="J12" i="4"/>
  <c r="L12" i="4"/>
  <c r="J9" i="4"/>
  <c r="I12" i="4"/>
  <c r="K12" i="4"/>
  <c r="M12" i="4"/>
  <c r="I13" i="4"/>
  <c r="K13" i="4"/>
  <c r="M13" i="4"/>
  <c r="I15" i="4"/>
  <c r="K15" i="4"/>
  <c r="M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J14" i="4"/>
  <c r="H14" i="4"/>
  <c r="L14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K80" i="4"/>
  <c r="K82" i="4"/>
  <c r="K84" i="4"/>
  <c r="K86" i="4"/>
  <c r="K88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K81" i="4"/>
  <c r="K83" i="4"/>
  <c r="K85" i="4"/>
  <c r="K87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4" i="4"/>
  <c r="I14" i="4"/>
  <c r="M14" i="4"/>
  <c r="L16" i="4" l="1"/>
  <c r="H16" i="4"/>
  <c r="I16" i="4"/>
  <c r="M16" i="4"/>
  <c r="L17" i="4" l="1"/>
  <c r="H17" i="4"/>
  <c r="M17" i="4"/>
  <c r="I17" i="4"/>
  <c r="H18" i="4" l="1"/>
  <c r="L18" i="4"/>
  <c r="M18" i="4"/>
  <c r="I18" i="4"/>
  <c r="H19" i="4" l="1"/>
  <c r="L19" i="4"/>
  <c r="M19" i="4"/>
  <c r="I19" i="4"/>
  <c r="H20" i="4" l="1"/>
  <c r="L20" i="4"/>
  <c r="M20" i="4"/>
  <c r="I20" i="4"/>
  <c r="H21" i="4" l="1"/>
  <c r="L21" i="4"/>
  <c r="M21" i="4"/>
  <c r="I21" i="4"/>
  <c r="H22" i="4" l="1"/>
  <c r="L22" i="4"/>
  <c r="M22" i="4"/>
  <c r="I22" i="4"/>
  <c r="H23" i="4" l="1"/>
  <c r="L23" i="4"/>
  <c r="M23" i="4"/>
  <c r="I23" i="4"/>
  <c r="H24" i="4" l="1"/>
  <c r="L24" i="4"/>
  <c r="M24" i="4"/>
  <c r="I24" i="4"/>
  <c r="H25" i="4" l="1"/>
  <c r="L25" i="4"/>
  <c r="M25" i="4"/>
  <c r="I25" i="4"/>
  <c r="H26" i="4" l="1"/>
  <c r="L26" i="4"/>
  <c r="M26" i="4"/>
  <c r="I26" i="4"/>
  <c r="H27" i="4" l="1"/>
  <c r="L27" i="4"/>
  <c r="M27" i="4"/>
  <c r="I27" i="4"/>
  <c r="H28" i="4" l="1"/>
  <c r="L28" i="4"/>
  <c r="M28" i="4"/>
  <c r="I28" i="4"/>
  <c r="H29" i="4" l="1"/>
  <c r="L29" i="4"/>
  <c r="M29" i="4"/>
  <c r="I29" i="4"/>
  <c r="H30" i="4" l="1"/>
  <c r="L30" i="4"/>
  <c r="M30" i="4"/>
  <c r="I30" i="4"/>
  <c r="H31" i="4" l="1"/>
  <c r="L31" i="4"/>
  <c r="M31" i="4"/>
  <c r="I31" i="4"/>
  <c r="H32" i="4" l="1"/>
  <c r="L32" i="4"/>
  <c r="M32" i="4"/>
  <c r="I32" i="4"/>
  <c r="H33" i="4" l="1"/>
  <c r="L33" i="4"/>
  <c r="M33" i="4"/>
  <c r="I33" i="4"/>
  <c r="H34" i="4" l="1"/>
  <c r="L34" i="4"/>
  <c r="M34" i="4"/>
  <c r="I34" i="4"/>
  <c r="H35" i="4" l="1"/>
  <c r="L35" i="4"/>
  <c r="M35" i="4"/>
  <c r="I35" i="4"/>
  <c r="H36" i="4" l="1"/>
  <c r="L36" i="4"/>
  <c r="M36" i="4"/>
  <c r="I36" i="4"/>
  <c r="H37" i="4" l="1"/>
  <c r="L37" i="4"/>
  <c r="M37" i="4"/>
  <c r="I37" i="4"/>
  <c r="H38" i="4" l="1"/>
  <c r="L38" i="4"/>
  <c r="M38" i="4"/>
  <c r="I38" i="4"/>
  <c r="H39" i="4" l="1"/>
  <c r="L39" i="4"/>
  <c r="M39" i="4"/>
  <c r="I39" i="4"/>
  <c r="H40" i="4" l="1"/>
  <c r="L40" i="4"/>
  <c r="M40" i="4"/>
  <c r="I40" i="4"/>
  <c r="H41" i="4" l="1"/>
  <c r="L41" i="4"/>
  <c r="M41" i="4"/>
  <c r="I41" i="4"/>
  <c r="H42" i="4" l="1"/>
  <c r="L42" i="4"/>
  <c r="M42" i="4"/>
  <c r="I42" i="4"/>
  <c r="H43" i="4" l="1"/>
  <c r="L43" i="4"/>
  <c r="M43" i="4"/>
  <c r="I43" i="4"/>
  <c r="H44" i="4" l="1"/>
  <c r="L44" i="4"/>
  <c r="M44" i="4"/>
  <c r="I44" i="4"/>
  <c r="H45" i="4" l="1"/>
  <c r="L45" i="4"/>
  <c r="M45" i="4"/>
  <c r="I45" i="4"/>
  <c r="H46" i="4" l="1"/>
  <c r="L46" i="4"/>
  <c r="M46" i="4"/>
  <c r="I46" i="4"/>
  <c r="H47" i="4" l="1"/>
  <c r="L47" i="4"/>
  <c r="M47" i="4"/>
  <c r="I47" i="4"/>
  <c r="H48" i="4" l="1"/>
  <c r="L48" i="4"/>
  <c r="M48" i="4"/>
  <c r="I48" i="4"/>
  <c r="H49" i="4" l="1"/>
  <c r="L49" i="4"/>
  <c r="M49" i="4"/>
  <c r="I49" i="4"/>
  <c r="H50" i="4" l="1"/>
  <c r="L50" i="4"/>
  <c r="M50" i="4"/>
  <c r="I50" i="4"/>
  <c r="H51" i="4" l="1"/>
  <c r="L51" i="4"/>
  <c r="M51" i="4"/>
  <c r="I51" i="4"/>
  <c r="H52" i="4" l="1"/>
  <c r="L52" i="4"/>
  <c r="M52" i="4"/>
  <c r="I52" i="4"/>
  <c r="H53" i="4" l="1"/>
  <c r="L53" i="4"/>
  <c r="M53" i="4"/>
  <c r="I53" i="4"/>
  <c r="H54" i="4" l="1"/>
  <c r="L54" i="4"/>
  <c r="M54" i="4"/>
  <c r="I54" i="4"/>
  <c r="H55" i="4" l="1"/>
  <c r="L55" i="4"/>
  <c r="M55" i="4"/>
  <c r="I55" i="4"/>
  <c r="H56" i="4" l="1"/>
  <c r="L56" i="4"/>
  <c r="M56" i="4"/>
  <c r="I56" i="4"/>
  <c r="H57" i="4" l="1"/>
  <c r="L57" i="4"/>
  <c r="M57" i="4"/>
  <c r="I57" i="4"/>
  <c r="H58" i="4" l="1"/>
  <c r="L58" i="4"/>
  <c r="M58" i="4"/>
  <c r="I58" i="4"/>
  <c r="H59" i="4" l="1"/>
  <c r="L59" i="4"/>
  <c r="M59" i="4"/>
  <c r="I59" i="4"/>
  <c r="H60" i="4" l="1"/>
  <c r="L60" i="4"/>
  <c r="M60" i="4"/>
  <c r="I60" i="4"/>
  <c r="H61" i="4" l="1"/>
  <c r="L61" i="4"/>
  <c r="M61" i="4"/>
  <c r="I61" i="4"/>
  <c r="H62" i="4" l="1"/>
  <c r="L62" i="4"/>
  <c r="M62" i="4"/>
  <c r="I62" i="4"/>
  <c r="H63" i="4" l="1"/>
  <c r="L63" i="4"/>
  <c r="M63" i="4"/>
  <c r="I63" i="4"/>
  <c r="H64" i="4" l="1"/>
  <c r="L64" i="4"/>
  <c r="M64" i="4"/>
  <c r="I64" i="4"/>
  <c r="H65" i="4" l="1"/>
  <c r="L65" i="4"/>
  <c r="M65" i="4"/>
  <c r="I65" i="4"/>
  <c r="H66" i="4" l="1"/>
  <c r="L66" i="4"/>
  <c r="M66" i="4"/>
  <c r="I66" i="4"/>
  <c r="H67" i="4" l="1"/>
  <c r="L67" i="4"/>
  <c r="M67" i="4"/>
  <c r="I67" i="4"/>
  <c r="H68" i="4" l="1"/>
  <c r="L68" i="4"/>
  <c r="M68" i="4"/>
  <c r="I68" i="4"/>
  <c r="H69" i="4" l="1"/>
  <c r="L69" i="4"/>
  <c r="M69" i="4"/>
  <c r="I69" i="4"/>
  <c r="H70" i="4" l="1"/>
  <c r="L70" i="4"/>
  <c r="M70" i="4"/>
  <c r="I70" i="4"/>
  <c r="H71" i="4" l="1"/>
  <c r="L71" i="4"/>
  <c r="M71" i="4"/>
  <c r="I71" i="4"/>
  <c r="H72" i="4" l="1"/>
  <c r="L72" i="4"/>
  <c r="I72" i="4"/>
  <c r="M72" i="4"/>
  <c r="L73" i="4" l="1"/>
  <c r="H73" i="4"/>
  <c r="M73" i="4"/>
  <c r="I73" i="4"/>
  <c r="H74" i="4" l="1"/>
  <c r="L74" i="4"/>
  <c r="M74" i="4"/>
  <c r="I74" i="4"/>
  <c r="H75" i="4" l="1"/>
  <c r="L75" i="4"/>
  <c r="M75" i="4"/>
  <c r="I75" i="4"/>
  <c r="H76" i="4" l="1"/>
  <c r="L76" i="4"/>
  <c r="I76" i="4"/>
  <c r="M76" i="4"/>
  <c r="L77" i="4" l="1"/>
  <c r="H77" i="4"/>
  <c r="I77" i="4"/>
  <c r="M77" i="4"/>
  <c r="L78" i="4" l="1"/>
  <c r="H78" i="4"/>
  <c r="M78" i="4"/>
  <c r="I78" i="4"/>
  <c r="H79" i="4" l="1"/>
  <c r="L79" i="4"/>
  <c r="I79" i="4"/>
  <c r="M79" i="4"/>
  <c r="L80" i="4" l="1"/>
  <c r="H80" i="4"/>
  <c r="I80" i="4"/>
  <c r="M80" i="4"/>
  <c r="L81" i="4" l="1"/>
  <c r="H81" i="4"/>
  <c r="I81" i="4"/>
  <c r="M81" i="4"/>
  <c r="L82" i="4" l="1"/>
  <c r="H82" i="4"/>
  <c r="I82" i="4"/>
  <c r="M82" i="4"/>
  <c r="L83" i="4" l="1"/>
  <c r="H83" i="4"/>
  <c r="I83" i="4"/>
  <c r="M83" i="4"/>
  <c r="L84" i="4" l="1"/>
  <c r="H84" i="4"/>
  <c r="I84" i="4"/>
  <c r="M84" i="4"/>
  <c r="L85" i="4" l="1"/>
  <c r="H85" i="4"/>
  <c r="I85" i="4"/>
  <c r="M85" i="4"/>
  <c r="L86" i="4" l="1"/>
  <c r="H86" i="4"/>
  <c r="I86" i="4"/>
  <c r="M86" i="4"/>
  <c r="L87" i="4" l="1"/>
  <c r="H87" i="4"/>
  <c r="I87" i="4"/>
  <c r="M87" i="4"/>
  <c r="L88" i="4" l="1"/>
  <c r="H88" i="4"/>
  <c r="I88" i="4"/>
  <c r="M88" i="4"/>
  <c r="L89" i="4" l="1"/>
  <c r="H89" i="4"/>
  <c r="I89" i="4"/>
  <c r="M89" i="4"/>
  <c r="L90" i="4" l="1"/>
  <c r="H90" i="4"/>
  <c r="I90" i="4"/>
  <c r="M90" i="4"/>
  <c r="L91" i="4" l="1"/>
  <c r="H91" i="4"/>
  <c r="I91" i="4"/>
  <c r="M91" i="4"/>
  <c r="L92" i="4" l="1"/>
  <c r="H92" i="4"/>
  <c r="I92" i="4"/>
  <c r="M92" i="4"/>
  <c r="L93" i="4" l="1"/>
  <c r="H93" i="4"/>
  <c r="I93" i="4"/>
  <c r="M93" i="4"/>
  <c r="L94" i="4" l="1"/>
  <c r="H94" i="4"/>
  <c r="I94" i="4"/>
  <c r="M94" i="4"/>
  <c r="L95" i="4" l="1"/>
  <c r="H95" i="4"/>
  <c r="I95" i="4"/>
  <c r="M95" i="4"/>
  <c r="L96" i="4" l="1"/>
  <c r="H96" i="4"/>
  <c r="I96" i="4"/>
  <c r="M96" i="4"/>
  <c r="L97" i="4" l="1"/>
  <c r="H97" i="4"/>
  <c r="I97" i="4"/>
  <c r="M97" i="4"/>
  <c r="L98" i="4" l="1"/>
  <c r="H98" i="4"/>
  <c r="I98" i="4"/>
  <c r="M98" i="4"/>
  <c r="L99" i="4" l="1"/>
  <c r="H99" i="4"/>
  <c r="I99" i="4"/>
  <c r="M99" i="4"/>
  <c r="L100" i="4" l="1"/>
  <c r="H100" i="4"/>
  <c r="I100" i="4"/>
  <c r="M100" i="4"/>
  <c r="L101" i="4" l="1"/>
  <c r="H101" i="4"/>
  <c r="I101" i="4"/>
  <c r="M101" i="4"/>
  <c r="L102" i="4" l="1"/>
  <c r="H102" i="4"/>
  <c r="I102" i="4"/>
  <c r="M102" i="4"/>
  <c r="L103" i="4" l="1"/>
  <c r="H103" i="4"/>
  <c r="I103" i="4"/>
  <c r="M103" i="4"/>
  <c r="L104" i="4" l="1"/>
  <c r="H104" i="4"/>
  <c r="I104" i="4"/>
  <c r="M104" i="4"/>
  <c r="L105" i="4" l="1"/>
  <c r="H105" i="4"/>
  <c r="I105" i="4"/>
  <c r="M105" i="4"/>
  <c r="L106" i="4" l="1"/>
  <c r="H106" i="4"/>
  <c r="I106" i="4"/>
  <c r="M106" i="4"/>
  <c r="L107" i="4" l="1"/>
  <c r="H107" i="4"/>
  <c r="I107" i="4"/>
  <c r="M107" i="4"/>
  <c r="L108" i="4" l="1"/>
  <c r="H108" i="4"/>
  <c r="I108" i="4"/>
  <c r="M108" i="4"/>
  <c r="L109" i="4" l="1"/>
  <c r="H109" i="4"/>
  <c r="I109" i="4"/>
  <c r="M109" i="4"/>
  <c r="L110" i="4" l="1"/>
  <c r="H110" i="4"/>
  <c r="I110" i="4"/>
  <c r="M110" i="4"/>
  <c r="L111" i="4" l="1"/>
  <c r="H111" i="4"/>
  <c r="I111" i="4"/>
  <c r="M111" i="4"/>
  <c r="L112" i="4" l="1"/>
  <c r="H112" i="4"/>
  <c r="I112" i="4"/>
  <c r="M112" i="4"/>
  <c r="L113" i="4" l="1"/>
  <c r="H113" i="4"/>
  <c r="I113" i="4"/>
  <c r="M113" i="4"/>
  <c r="L114" i="4" l="1"/>
  <c r="H114" i="4"/>
  <c r="I114" i="4"/>
  <c r="M114" i="4"/>
</calcChain>
</file>

<file path=xl/sharedStrings.xml><?xml version="1.0" encoding="utf-8"?>
<sst xmlns="http://schemas.openxmlformats.org/spreadsheetml/2006/main" count="50" uniqueCount="43">
  <si>
    <t>A</t>
  </si>
  <si>
    <t>B</t>
  </si>
  <si>
    <t>C</t>
  </si>
  <si>
    <t>Historical Data</t>
  </si>
  <si>
    <t>Bootstrap Sample</t>
  </si>
  <si>
    <t>Mean</t>
  </si>
  <si>
    <t>StDev</t>
  </si>
  <si>
    <t>95 % LCI</t>
  </si>
  <si>
    <t>95 % UCI</t>
  </si>
  <si>
    <t>Min</t>
  </si>
  <si>
    <t>Median</t>
  </si>
  <si>
    <t>Max</t>
  </si>
  <si>
    <t>Skewness</t>
  </si>
  <si>
    <t>Kurtosis</t>
  </si>
  <si>
    <t>Variable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</si>
  <si>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</si>
  <si>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</si>
  <si>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</si>
  <si>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</si>
  <si>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</si>
  <si>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</si>
  <si>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</si>
  <si>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</si>
  <si>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</si>
  <si>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</si>
  <si>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</si>
  <si>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</si>
  <si>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Formulas for A</t>
  </si>
  <si>
    <t>PDF Approximations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</si>
  <si>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</si>
  <si>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</si>
  <si>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</si>
  <si>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</si>
  <si>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</si>
  <si>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</si>
  <si>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</si>
  <si>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</si>
  <si>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</si>
  <si>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These are the KOVs sent to SimData</t>
  </si>
  <si>
    <t>Mean A</t>
  </si>
  <si>
    <t>Mean B</t>
  </si>
  <si>
    <t>Mean C</t>
  </si>
  <si>
    <t>Simetar Simulation Results for 500 Iterations. 9:33:27 AM 10/2/2016 (4 sec.).  ©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</si>
</sst>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166" fontId="0" fillId="0" borderId="0" xfId="0" applyNumberFormat="1"/>
    <xf numFmtId="164" fontId="0" fillId="0" borderId="0" xfId="0" applyNumberFormat="1" applyAlignment="1">
      <alignment shrinkToFit="1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SimData!$G$5</c:f>
          <c:strCache>
            <c:ptCount val="1"/>
            <c:pt idx="0">
              <c:v>PDF Approximations</c:v>
            </c:pt>
          </c:strCache>
        </c:strRef>
      </c:tx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SimData!$H$15:$H$114</c:f>
              <c:numCache>
                <c:formatCode>0.000</c:formatCode>
                <c:ptCount val="100"/>
                <c:pt idx="0">
                  <c:v>-1.3266666666666669</c:v>
                </c:pt>
                <c:pt idx="1">
                  <c:v>-1.2825589225589227</c:v>
                </c:pt>
                <c:pt idx="2">
                  <c:v>-1.2384511784511785</c:v>
                </c:pt>
                <c:pt idx="3">
                  <c:v>-1.1943434343434343</c:v>
                </c:pt>
                <c:pt idx="4">
                  <c:v>-1.1502356902356901</c:v>
                </c:pt>
                <c:pt idx="5">
                  <c:v>-1.1061279461279458</c:v>
                </c:pt>
                <c:pt idx="6">
                  <c:v>-1.0620202020202016</c:v>
                </c:pt>
                <c:pt idx="7">
                  <c:v>-1.0179124579124574</c:v>
                </c:pt>
                <c:pt idx="8">
                  <c:v>-0.97380471380471334</c:v>
                </c:pt>
                <c:pt idx="9">
                  <c:v>-0.92969696969696924</c:v>
                </c:pt>
                <c:pt idx="10">
                  <c:v>-0.88558922558922515</c:v>
                </c:pt>
                <c:pt idx="11">
                  <c:v>-0.84148148148148105</c:v>
                </c:pt>
                <c:pt idx="12">
                  <c:v>-0.79737373737373696</c:v>
                </c:pt>
                <c:pt idx="13">
                  <c:v>-0.75326599326599286</c:v>
                </c:pt>
                <c:pt idx="14">
                  <c:v>-0.70915824915824877</c:v>
                </c:pt>
                <c:pt idx="15">
                  <c:v>-0.66505050505050467</c:v>
                </c:pt>
                <c:pt idx="16">
                  <c:v>-0.62094276094276057</c:v>
                </c:pt>
                <c:pt idx="17">
                  <c:v>-0.57683501683501648</c:v>
                </c:pt>
                <c:pt idx="18">
                  <c:v>-0.53272727272727238</c:v>
                </c:pt>
                <c:pt idx="19">
                  <c:v>-0.48861952861952829</c:v>
                </c:pt>
                <c:pt idx="20">
                  <c:v>-0.44451178451178419</c:v>
                </c:pt>
                <c:pt idx="21">
                  <c:v>-0.4004040404040401</c:v>
                </c:pt>
                <c:pt idx="22">
                  <c:v>-0.356296296296296</c:v>
                </c:pt>
                <c:pt idx="23">
                  <c:v>-0.3121885521885519</c:v>
                </c:pt>
                <c:pt idx="24">
                  <c:v>-0.26808080808080781</c:v>
                </c:pt>
                <c:pt idx="25">
                  <c:v>-0.22397306397306369</c:v>
                </c:pt>
                <c:pt idx="26">
                  <c:v>-0.17986531986531956</c:v>
                </c:pt>
                <c:pt idx="27">
                  <c:v>-0.13575757575757544</c:v>
                </c:pt>
                <c:pt idx="28">
                  <c:v>-9.1649831649831315E-2</c:v>
                </c:pt>
                <c:pt idx="29">
                  <c:v>-4.7542087542087198E-2</c:v>
                </c:pt>
                <c:pt idx="30">
                  <c:v>-3.4343434343430818E-3</c:v>
                </c:pt>
                <c:pt idx="31">
                  <c:v>4.0673400673401035E-2</c:v>
                </c:pt>
                <c:pt idx="32">
                  <c:v>8.4781144781145151E-2</c:v>
                </c:pt>
                <c:pt idx="33">
                  <c:v>0.12888888888888927</c:v>
                </c:pt>
                <c:pt idx="34">
                  <c:v>0.1729966329966334</c:v>
                </c:pt>
                <c:pt idx="35">
                  <c:v>0.21710437710437752</c:v>
                </c:pt>
                <c:pt idx="36">
                  <c:v>0.26121212121212162</c:v>
                </c:pt>
                <c:pt idx="37">
                  <c:v>0.30531986531986571</c:v>
                </c:pt>
                <c:pt idx="38">
                  <c:v>0.34942760942760981</c:v>
                </c:pt>
                <c:pt idx="39">
                  <c:v>0.3935353535353539</c:v>
                </c:pt>
                <c:pt idx="40">
                  <c:v>0.437643097643098</c:v>
                </c:pt>
                <c:pt idx="41">
                  <c:v>0.4817508417508421</c:v>
                </c:pt>
                <c:pt idx="42">
                  <c:v>0.52585858585858625</c:v>
                </c:pt>
                <c:pt idx="43">
                  <c:v>0.56996632996633034</c:v>
                </c:pt>
                <c:pt idx="44">
                  <c:v>0.61407407407407444</c:v>
                </c:pt>
                <c:pt idx="45">
                  <c:v>0.65818181818181853</c:v>
                </c:pt>
                <c:pt idx="46">
                  <c:v>0.70228956228956263</c:v>
                </c:pt>
                <c:pt idx="47">
                  <c:v>0.74639730639730673</c:v>
                </c:pt>
                <c:pt idx="48">
                  <c:v>0.79050505050505082</c:v>
                </c:pt>
                <c:pt idx="49">
                  <c:v>0.83461279461279492</c:v>
                </c:pt>
                <c:pt idx="50">
                  <c:v>0.87872053872053901</c:v>
                </c:pt>
                <c:pt idx="51">
                  <c:v>0.92282828282828311</c:v>
                </c:pt>
                <c:pt idx="52">
                  <c:v>0.9669360269360272</c:v>
                </c:pt>
                <c:pt idx="53">
                  <c:v>1.0110437710437714</c:v>
                </c:pt>
                <c:pt idx="54">
                  <c:v>1.0551515151515156</c:v>
                </c:pt>
                <c:pt idx="55">
                  <c:v>1.0992592592592598</c:v>
                </c:pt>
                <c:pt idx="56">
                  <c:v>1.143367003367004</c:v>
                </c:pt>
                <c:pt idx="57">
                  <c:v>1.1874747474747482</c:v>
                </c:pt>
                <c:pt idx="58">
                  <c:v>1.2315824915824924</c:v>
                </c:pt>
                <c:pt idx="59">
                  <c:v>1.2756902356902367</c:v>
                </c:pt>
                <c:pt idx="60">
                  <c:v>1.3197979797979809</c:v>
                </c:pt>
                <c:pt idx="61">
                  <c:v>1.3639057239057251</c:v>
                </c:pt>
                <c:pt idx="62">
                  <c:v>1.4080134680134693</c:v>
                </c:pt>
                <c:pt idx="63">
                  <c:v>1.4521212121212135</c:v>
                </c:pt>
                <c:pt idx="64">
                  <c:v>1.4962289562289577</c:v>
                </c:pt>
                <c:pt idx="65">
                  <c:v>1.5403367003367019</c:v>
                </c:pt>
                <c:pt idx="66">
                  <c:v>1.5844444444444461</c:v>
                </c:pt>
                <c:pt idx="67">
                  <c:v>1.6285521885521903</c:v>
                </c:pt>
                <c:pt idx="68">
                  <c:v>1.6726599326599345</c:v>
                </c:pt>
                <c:pt idx="69">
                  <c:v>1.7167676767676787</c:v>
                </c:pt>
                <c:pt idx="70">
                  <c:v>1.7608754208754229</c:v>
                </c:pt>
                <c:pt idx="71">
                  <c:v>1.8049831649831671</c:v>
                </c:pt>
                <c:pt idx="72">
                  <c:v>1.8490909090909113</c:v>
                </c:pt>
                <c:pt idx="73">
                  <c:v>1.8931986531986555</c:v>
                </c:pt>
                <c:pt idx="74">
                  <c:v>1.9373063973063998</c:v>
                </c:pt>
                <c:pt idx="75">
                  <c:v>1.981414141414144</c:v>
                </c:pt>
                <c:pt idx="76">
                  <c:v>2.0255218855218882</c:v>
                </c:pt>
                <c:pt idx="77">
                  <c:v>2.0696296296296324</c:v>
                </c:pt>
                <c:pt idx="78">
                  <c:v>2.1137373737373766</c:v>
                </c:pt>
                <c:pt idx="79">
                  <c:v>2.1578451178451208</c:v>
                </c:pt>
                <c:pt idx="80">
                  <c:v>2.201952861952865</c:v>
                </c:pt>
                <c:pt idx="81">
                  <c:v>2.2460606060606092</c:v>
                </c:pt>
                <c:pt idx="82">
                  <c:v>2.2901683501683534</c:v>
                </c:pt>
                <c:pt idx="83">
                  <c:v>2.3342760942760976</c:v>
                </c:pt>
                <c:pt idx="84">
                  <c:v>2.3783838383838418</c:v>
                </c:pt>
                <c:pt idx="85">
                  <c:v>2.422491582491586</c:v>
                </c:pt>
                <c:pt idx="86">
                  <c:v>2.4665993265993302</c:v>
                </c:pt>
                <c:pt idx="87">
                  <c:v>2.5107070707070744</c:v>
                </c:pt>
                <c:pt idx="88">
                  <c:v>2.5548148148148186</c:v>
                </c:pt>
                <c:pt idx="89">
                  <c:v>2.5989225589225629</c:v>
                </c:pt>
                <c:pt idx="90">
                  <c:v>2.6430303030303071</c:v>
                </c:pt>
                <c:pt idx="91">
                  <c:v>2.6871380471380513</c:v>
                </c:pt>
                <c:pt idx="92">
                  <c:v>2.7312457912457955</c:v>
                </c:pt>
                <c:pt idx="93">
                  <c:v>2.7753535353535397</c:v>
                </c:pt>
                <c:pt idx="94">
                  <c:v>2.8194612794612839</c:v>
                </c:pt>
                <c:pt idx="95">
                  <c:v>2.8635690235690281</c:v>
                </c:pt>
                <c:pt idx="96">
                  <c:v>2.9076767676767723</c:v>
                </c:pt>
                <c:pt idx="97">
                  <c:v>2.9517845117845165</c:v>
                </c:pt>
                <c:pt idx="98">
                  <c:v>2.9958922558922607</c:v>
                </c:pt>
                <c:pt idx="99">
                  <c:v>3.0400000000000049</c:v>
                </c:pt>
              </c:numCache>
            </c:numRef>
          </c:xVal>
          <c:yVal>
            <c:numRef>
              <c:f>SimData!$I$15:$I$114</c:f>
              <c:numCache>
                <c:formatCode>0.000</c:formatCode>
                <c:ptCount val="100"/>
                <c:pt idx="0">
                  <c:v>1.577549189711544E-2</c:v>
                </c:pt>
                <c:pt idx="1">
                  <c:v>1.8599907234948709E-2</c:v>
                </c:pt>
                <c:pt idx="2">
                  <c:v>2.155214267966837E-2</c:v>
                </c:pt>
                <c:pt idx="3">
                  <c:v>2.4635380852421455E-2</c:v>
                </c:pt>
                <c:pt idx="4">
                  <c:v>2.7884131537389289E-2</c:v>
                </c:pt>
                <c:pt idx="5">
                  <c:v>3.1361733922169795E-2</c:v>
                </c:pt>
                <c:pt idx="6">
                  <c:v>3.5152466858327729E-2</c:v>
                </c:pt>
                <c:pt idx="7">
                  <c:v>3.9351477969359491E-2</c:v>
                </c:pt>
                <c:pt idx="8">
                  <c:v>4.4056548546733562E-2</c:v>
                </c:pt>
                <c:pt idx="9">
                  <c:v>4.9364685005376961E-2</c:v>
                </c:pt>
                <c:pt idx="10">
                  <c:v>5.5373874782186291E-2</c:v>
                </c:pt>
                <c:pt idx="11">
                  <c:v>6.218715952829356E-2</c:v>
                </c:pt>
                <c:pt idx="12">
                  <c:v>6.991400999307168E-2</c:v>
                </c:pt>
                <c:pt idx="13">
                  <c:v>7.8664063431618067E-2</c:v>
                </c:pt>
                <c:pt idx="14">
                  <c:v>8.8530824636369063E-2</c:v>
                </c:pt>
                <c:pt idx="15">
                  <c:v>9.956697120471468E-2</c:v>
                </c:pt>
                <c:pt idx="16">
                  <c:v>0.11175677080558999</c:v>
                </c:pt>
                <c:pt idx="17">
                  <c:v>0.12499328634428702</c:v>
                </c:pt>
                <c:pt idx="18">
                  <c:v>0.13906784035084158</c:v>
                </c:pt>
                <c:pt idx="19">
                  <c:v>0.15367696205979503</c:v>
                </c:pt>
                <c:pt idx="20">
                  <c:v>0.16844865141642867</c:v>
                </c:pt>
                <c:pt idx="21">
                  <c:v>0.18298610479161939</c:v>
                </c:pt>
                <c:pt idx="22">
                  <c:v>0.19692349780456223</c:v>
                </c:pt>
                <c:pt idx="23">
                  <c:v>0.20998523565058264</c:v>
                </c:pt>
                <c:pt idx="24">
                  <c:v>0.22203774963041437</c:v>
                </c:pt>
                <c:pt idx="25">
                  <c:v>0.23312243647726855</c:v>
                </c:pt>
                <c:pt idx="26">
                  <c:v>0.2434608066985155</c:v>
                </c:pt>
                <c:pt idx="27">
                  <c:v>0.25342860984780413</c:v>
                </c:pt>
                <c:pt idx="28">
                  <c:v>0.26350331347714612</c:v>
                </c:pt>
                <c:pt idx="29">
                  <c:v>0.27419603534377385</c:v>
                </c:pt>
                <c:pt idx="30">
                  <c:v>0.28598189921388589</c:v>
                </c:pt>
                <c:pt idx="31">
                  <c:v>0.29924047173104074</c:v>
                </c:pt>
                <c:pt idx="32">
                  <c:v>0.31421184560720306</c:v>
                </c:pt>
                <c:pt idx="33">
                  <c:v>0.3309676520799027</c:v>
                </c:pt>
                <c:pt idx="34">
                  <c:v>0.34939349343502596</c:v>
                </c:pt>
                <c:pt idx="35">
                  <c:v>0.36918137019571151</c:v>
                </c:pt>
                <c:pt idx="36">
                  <c:v>0.38983566780326845</c:v>
                </c:pt>
                <c:pt idx="37">
                  <c:v>0.41069994845302787</c:v>
                </c:pt>
                <c:pt idx="38">
                  <c:v>0.43101038857544083</c:v>
                </c:pt>
                <c:pt idx="39">
                  <c:v>0.44997443366096701</c:v>
                </c:pt>
                <c:pt idx="40">
                  <c:v>0.4668630836809109</c:v>
                </c:pt>
                <c:pt idx="41">
                  <c:v>0.4810973225817331</c:v>
                </c:pt>
                <c:pt idx="42">
                  <c:v>0.49230796233756341</c:v>
                </c:pt>
                <c:pt idx="43">
                  <c:v>0.50035477403061812</c:v>
                </c:pt>
                <c:pt idx="44">
                  <c:v>0.5053026487488691</c:v>
                </c:pt>
                <c:pt idx="45">
                  <c:v>0.50736485381603968</c:v>
                </c:pt>
                <c:pt idx="46">
                  <c:v>0.50683168419363844</c:v>
                </c:pt>
                <c:pt idx="47">
                  <c:v>0.50400465375417647</c:v>
                </c:pt>
                <c:pt idx="48">
                  <c:v>0.49915221881499799</c:v>
                </c:pt>
                <c:pt idx="49">
                  <c:v>0.49249504189071558</c:v>
                </c:pt>
                <c:pt idx="50">
                  <c:v>0.48421957857060133</c:v>
                </c:pt>
                <c:pt idx="51">
                  <c:v>0.47451050107038323</c:v>
                </c:pt>
                <c:pt idx="52">
                  <c:v>0.46358691504013971</c:v>
                </c:pt>
                <c:pt idx="53">
                  <c:v>0.45172601212521735</c:v>
                </c:pt>
                <c:pt idx="54">
                  <c:v>0.43926178868333188</c:v>
                </c:pt>
                <c:pt idx="55">
                  <c:v>0.42655546270413364</c:v>
                </c:pt>
                <c:pt idx="56">
                  <c:v>0.41394574782335247</c:v>
                </c:pt>
                <c:pt idx="57">
                  <c:v>0.4016966963735582</c:v>
                </c:pt>
                <c:pt idx="58">
                  <c:v>0.38996362127559381</c:v>
                </c:pt>
                <c:pt idx="59">
                  <c:v>0.37879120799179344</c:v>
                </c:pt>
                <c:pt idx="60">
                  <c:v>0.36814418561554652</c:v>
                </c:pt>
                <c:pt idx="61">
                  <c:v>0.35795579288730928</c:v>
                </c:pt>
                <c:pt idx="62">
                  <c:v>0.34817016336144752</c:v>
                </c:pt>
                <c:pt idx="63">
                  <c:v>0.33875671772675697</c:v>
                </c:pt>
                <c:pt idx="64">
                  <c:v>0.3296875226723186</c:v>
                </c:pt>
                <c:pt idx="65">
                  <c:v>0.32088675532704053</c:v>
                </c:pt>
                <c:pt idx="66">
                  <c:v>0.3121765018283566</c:v>
                </c:pt>
                <c:pt idx="67">
                  <c:v>0.30324798385305529</c:v>
                </c:pt>
                <c:pt idx="68">
                  <c:v>0.29367943664891438</c:v>
                </c:pt>
                <c:pt idx="69">
                  <c:v>0.28300439828682034</c:v>
                </c:pt>
                <c:pt idx="70">
                  <c:v>0.27081430398142908</c:v>
                </c:pt>
                <c:pt idx="71">
                  <c:v>0.25686499933533868</c:v>
                </c:pt>
                <c:pt idx="72">
                  <c:v>0.24115356861699846</c:v>
                </c:pt>
                <c:pt idx="73">
                  <c:v>0.22394069214736126</c:v>
                </c:pt>
                <c:pt idx="74">
                  <c:v>0.2057110170879784</c:v>
                </c:pt>
                <c:pt idx="75">
                  <c:v>0.18708327865584107</c:v>
                </c:pt>
                <c:pt idx="76">
                  <c:v>0.16869637910194449</c:v>
                </c:pt>
                <c:pt idx="77">
                  <c:v>0.15110274267346471</c:v>
                </c:pt>
                <c:pt idx="78">
                  <c:v>0.1346951082615753</c:v>
                </c:pt>
                <c:pt idx="79">
                  <c:v>0.11968026325476221</c:v>
                </c:pt>
                <c:pt idx="80">
                  <c:v>0.10609813052585056</c:v>
                </c:pt>
                <c:pt idx="81">
                  <c:v>9.3872352640143417E-2</c:v>
                </c:pt>
                <c:pt idx="82">
                  <c:v>8.2872567102290004E-2</c:v>
                </c:pt>
                <c:pt idx="83">
                  <c:v>7.2969650462398436E-2</c:v>
                </c:pt>
                <c:pt idx="84">
                  <c:v>6.4071495737132347E-2</c:v>
                </c:pt>
                <c:pt idx="85">
                  <c:v>5.6135189101639046E-2</c:v>
                </c:pt>
                <c:pt idx="86">
                  <c:v>4.9158706502924948E-2</c:v>
                </c:pt>
                <c:pt idx="87">
                  <c:v>4.3159603909996694E-2</c:v>
                </c:pt>
                <c:pt idx="88">
                  <c:v>3.8149290243167662E-2</c:v>
                </c:pt>
                <c:pt idx="89">
                  <c:v>3.411015094409451E-2</c:v>
                </c:pt>
                <c:pt idx="90">
                  <c:v>3.0980275129402022E-2</c:v>
                </c:pt>
                <c:pt idx="91">
                  <c:v>2.8647909842431308E-2</c:v>
                </c:pt>
                <c:pt idx="92">
                  <c:v>2.6955645177018858E-2</c:v>
                </c:pt>
                <c:pt idx="93">
                  <c:v>2.5712898565615313E-2</c:v>
                </c:pt>
                <c:pt idx="94">
                  <c:v>2.4714403242786537E-2</c:v>
                </c:pt>
                <c:pt idx="95">
                  <c:v>2.3761902512479834E-2</c:v>
                </c:pt>
                <c:pt idx="96">
                  <c:v>2.2685942946852718E-2</c:v>
                </c:pt>
                <c:pt idx="97">
                  <c:v>2.1364521101778396E-2</c:v>
                </c:pt>
                <c:pt idx="98">
                  <c:v>1.9735505030243808E-2</c:v>
                </c:pt>
                <c:pt idx="99">
                  <c:v>1.7800441383821197E-2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AC-46B0-89C8-FEC920F2517B}"/>
            </c:ext>
          </c:extLst>
        </c:ser>
        <c:ser>
          <c:idx val="1"/>
          <c:order val="1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SimData!$H$13</c:f>
              <c:numCache>
                <c:formatCode>0.000</c:formatCode>
                <c:ptCount val="1"/>
                <c:pt idx="0">
                  <c:v>0.79817333333333285</c:v>
                </c:pt>
              </c:numCache>
            </c:numRef>
          </c:xVal>
          <c:yVal>
            <c:numRef>
              <c:f>SimData!$I$13</c:f>
              <c:numCache>
                <c:formatCode>0.000</c:formatCode>
                <c:ptCount val="1"/>
                <c:pt idx="0">
                  <c:v>0.49811892071407865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AC-46B0-89C8-FEC920F2517B}"/>
            </c:ext>
          </c:extLst>
        </c:ser>
        <c:ser>
          <c:idx val="2"/>
          <c:order val="2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SimData!$H$14</c:f>
              <c:numCache>
                <c:formatCode>0.000</c:formatCode>
                <c:ptCount val="1"/>
                <c:pt idx="0">
                  <c:v>2.273333333333333</c:v>
                </c:pt>
              </c:numCache>
            </c:numRef>
          </c:xVal>
          <c:yVal>
            <c:numRef>
              <c:f>SimData!$I$14</c:f>
              <c:numCache>
                <c:formatCode>0.000</c:formatCode>
                <c:ptCount val="1"/>
                <c:pt idx="0">
                  <c:v>8.6935056775983982E-2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AC-46B0-89C8-FEC920F2517B}"/>
            </c:ext>
          </c:extLst>
        </c:ser>
        <c:ser>
          <c:idx val="3"/>
          <c:order val="3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SimData!$H$12</c:f>
              <c:numCache>
                <c:formatCode>0.000</c:formatCode>
                <c:ptCount val="1"/>
                <c:pt idx="0">
                  <c:v>-0.72666666666666635</c:v>
                </c:pt>
              </c:numCache>
            </c:numRef>
          </c:xVal>
          <c:yVal>
            <c:numRef>
              <c:f>SimData!$I$12</c:f>
              <c:numCache>
                <c:formatCode>0.000</c:formatCode>
                <c:ptCount val="1"/>
                <c:pt idx="0">
                  <c:v>8.4475983251866185E-2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AC-46B0-89C8-FEC920F2517B}"/>
            </c:ext>
          </c:extLst>
        </c:ser>
        <c:ser>
          <c:idx val="4"/>
          <c:order val="4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SimData!$J$15:$J$114</c:f>
              <c:numCache>
                <c:formatCode>0.000</c:formatCode>
                <c:ptCount val="100"/>
                <c:pt idx="0">
                  <c:v>0.46999999999999992</c:v>
                </c:pt>
                <c:pt idx="1">
                  <c:v>0.50737373737373725</c:v>
                </c:pt>
                <c:pt idx="2">
                  <c:v>0.54474747474747465</c:v>
                </c:pt>
                <c:pt idx="3">
                  <c:v>0.58212121212121204</c:v>
                </c:pt>
                <c:pt idx="4">
                  <c:v>0.61949494949494943</c:v>
                </c:pt>
                <c:pt idx="5">
                  <c:v>0.65686868686868682</c:v>
                </c:pt>
                <c:pt idx="6">
                  <c:v>0.69424242424242422</c:v>
                </c:pt>
                <c:pt idx="7">
                  <c:v>0.73161616161616161</c:v>
                </c:pt>
                <c:pt idx="8">
                  <c:v>0.768989898989899</c:v>
                </c:pt>
                <c:pt idx="9">
                  <c:v>0.80636363636363639</c:v>
                </c:pt>
                <c:pt idx="10">
                  <c:v>0.84373737373737379</c:v>
                </c:pt>
                <c:pt idx="11">
                  <c:v>0.88111111111111118</c:v>
                </c:pt>
                <c:pt idx="12">
                  <c:v>0.91848484848484857</c:v>
                </c:pt>
                <c:pt idx="13">
                  <c:v>0.95585858585858596</c:v>
                </c:pt>
                <c:pt idx="14">
                  <c:v>0.99323232323232336</c:v>
                </c:pt>
                <c:pt idx="15">
                  <c:v>1.0306060606060607</c:v>
                </c:pt>
                <c:pt idx="16">
                  <c:v>1.067979797979798</c:v>
                </c:pt>
                <c:pt idx="17">
                  <c:v>1.1053535353535353</c:v>
                </c:pt>
                <c:pt idx="18">
                  <c:v>1.1427272727272726</c:v>
                </c:pt>
                <c:pt idx="19">
                  <c:v>1.1801010101010099</c:v>
                </c:pt>
                <c:pt idx="20">
                  <c:v>1.2174747474747472</c:v>
                </c:pt>
                <c:pt idx="21">
                  <c:v>1.2548484848484844</c:v>
                </c:pt>
                <c:pt idx="22">
                  <c:v>1.2922222222222217</c:v>
                </c:pt>
                <c:pt idx="23">
                  <c:v>1.329595959595959</c:v>
                </c:pt>
                <c:pt idx="24">
                  <c:v>1.3669696969696963</c:v>
                </c:pt>
                <c:pt idx="25">
                  <c:v>1.4043434343434336</c:v>
                </c:pt>
                <c:pt idx="26">
                  <c:v>1.4417171717171708</c:v>
                </c:pt>
                <c:pt idx="27">
                  <c:v>1.4790909090909081</c:v>
                </c:pt>
                <c:pt idx="28">
                  <c:v>1.5164646464646454</c:v>
                </c:pt>
                <c:pt idx="29">
                  <c:v>1.5538383838383827</c:v>
                </c:pt>
                <c:pt idx="30">
                  <c:v>1.59121212121212</c:v>
                </c:pt>
                <c:pt idx="31">
                  <c:v>1.6285858585858572</c:v>
                </c:pt>
                <c:pt idx="32">
                  <c:v>1.6659595959595945</c:v>
                </c:pt>
                <c:pt idx="33">
                  <c:v>1.7033333333333318</c:v>
                </c:pt>
                <c:pt idx="34">
                  <c:v>1.7407070707070691</c:v>
                </c:pt>
                <c:pt idx="35">
                  <c:v>1.7780808080808064</c:v>
                </c:pt>
                <c:pt idx="36">
                  <c:v>1.8154545454545437</c:v>
                </c:pt>
                <c:pt idx="37">
                  <c:v>1.8528282828282809</c:v>
                </c:pt>
                <c:pt idx="38">
                  <c:v>1.8902020202020182</c:v>
                </c:pt>
                <c:pt idx="39">
                  <c:v>1.9275757575757555</c:v>
                </c:pt>
                <c:pt idx="40">
                  <c:v>1.9649494949494928</c:v>
                </c:pt>
                <c:pt idx="41">
                  <c:v>2.0023232323232301</c:v>
                </c:pt>
                <c:pt idx="42">
                  <c:v>2.0396969696969673</c:v>
                </c:pt>
                <c:pt idx="43">
                  <c:v>2.0770707070707046</c:v>
                </c:pt>
                <c:pt idx="44">
                  <c:v>2.1144444444444419</c:v>
                </c:pt>
                <c:pt idx="45">
                  <c:v>2.1518181818181792</c:v>
                </c:pt>
                <c:pt idx="46">
                  <c:v>2.1891919191919165</c:v>
                </c:pt>
                <c:pt idx="47">
                  <c:v>2.2265656565656538</c:v>
                </c:pt>
                <c:pt idx="48">
                  <c:v>2.263939393939391</c:v>
                </c:pt>
                <c:pt idx="49">
                  <c:v>2.3013131313131283</c:v>
                </c:pt>
                <c:pt idx="50">
                  <c:v>2.3386868686868656</c:v>
                </c:pt>
                <c:pt idx="51">
                  <c:v>2.3760606060606029</c:v>
                </c:pt>
                <c:pt idx="52">
                  <c:v>2.4134343434343402</c:v>
                </c:pt>
                <c:pt idx="53">
                  <c:v>2.4508080808080774</c:v>
                </c:pt>
                <c:pt idx="54">
                  <c:v>2.4881818181818147</c:v>
                </c:pt>
                <c:pt idx="55">
                  <c:v>2.525555555555552</c:v>
                </c:pt>
                <c:pt idx="56">
                  <c:v>2.5629292929292893</c:v>
                </c:pt>
                <c:pt idx="57">
                  <c:v>2.6003030303030266</c:v>
                </c:pt>
                <c:pt idx="58">
                  <c:v>2.6376767676767638</c:v>
                </c:pt>
                <c:pt idx="59">
                  <c:v>2.6750505050505011</c:v>
                </c:pt>
                <c:pt idx="60">
                  <c:v>2.7124242424242384</c:v>
                </c:pt>
                <c:pt idx="61">
                  <c:v>2.7497979797979757</c:v>
                </c:pt>
                <c:pt idx="62">
                  <c:v>2.787171717171713</c:v>
                </c:pt>
                <c:pt idx="63">
                  <c:v>2.8245454545454503</c:v>
                </c:pt>
                <c:pt idx="64">
                  <c:v>2.8619191919191875</c:v>
                </c:pt>
                <c:pt idx="65">
                  <c:v>2.8992929292929248</c:v>
                </c:pt>
                <c:pt idx="66">
                  <c:v>2.9366666666666621</c:v>
                </c:pt>
                <c:pt idx="67">
                  <c:v>2.9740404040403994</c:v>
                </c:pt>
                <c:pt idx="68">
                  <c:v>3.0114141414141367</c:v>
                </c:pt>
                <c:pt idx="69">
                  <c:v>3.0487878787878739</c:v>
                </c:pt>
                <c:pt idx="70">
                  <c:v>3.0861616161616112</c:v>
                </c:pt>
                <c:pt idx="71">
                  <c:v>3.1235353535353485</c:v>
                </c:pt>
                <c:pt idx="72">
                  <c:v>3.1609090909090858</c:v>
                </c:pt>
                <c:pt idx="73">
                  <c:v>3.1982828282828231</c:v>
                </c:pt>
                <c:pt idx="74">
                  <c:v>3.2356565656565603</c:v>
                </c:pt>
                <c:pt idx="75">
                  <c:v>3.2730303030302976</c:v>
                </c:pt>
                <c:pt idx="76">
                  <c:v>3.3104040404040349</c:v>
                </c:pt>
                <c:pt idx="77">
                  <c:v>3.3477777777777722</c:v>
                </c:pt>
                <c:pt idx="78">
                  <c:v>3.3851515151515095</c:v>
                </c:pt>
                <c:pt idx="79">
                  <c:v>3.4225252525252468</c:v>
                </c:pt>
                <c:pt idx="80">
                  <c:v>3.459898989898984</c:v>
                </c:pt>
                <c:pt idx="81">
                  <c:v>3.4972727272727213</c:v>
                </c:pt>
                <c:pt idx="82">
                  <c:v>3.5346464646464586</c:v>
                </c:pt>
                <c:pt idx="83">
                  <c:v>3.5720202020201959</c:v>
                </c:pt>
                <c:pt idx="84">
                  <c:v>3.6093939393939332</c:v>
                </c:pt>
                <c:pt idx="85">
                  <c:v>3.6467676767676704</c:v>
                </c:pt>
                <c:pt idx="86">
                  <c:v>3.6841414141414077</c:v>
                </c:pt>
                <c:pt idx="87">
                  <c:v>3.721515151515145</c:v>
                </c:pt>
                <c:pt idx="88">
                  <c:v>3.7588888888888823</c:v>
                </c:pt>
                <c:pt idx="89">
                  <c:v>3.7962626262626196</c:v>
                </c:pt>
                <c:pt idx="90">
                  <c:v>3.8336363636363568</c:v>
                </c:pt>
                <c:pt idx="91">
                  <c:v>3.8710101010100941</c:v>
                </c:pt>
                <c:pt idx="92">
                  <c:v>3.9083838383838314</c:v>
                </c:pt>
                <c:pt idx="93">
                  <c:v>3.9457575757575687</c:v>
                </c:pt>
                <c:pt idx="94">
                  <c:v>3.983131313131306</c:v>
                </c:pt>
                <c:pt idx="95">
                  <c:v>4.0205050505050437</c:v>
                </c:pt>
                <c:pt idx="96">
                  <c:v>4.0578787878787814</c:v>
                </c:pt>
                <c:pt idx="97">
                  <c:v>4.0952525252525191</c:v>
                </c:pt>
                <c:pt idx="98">
                  <c:v>4.1326262626262569</c:v>
                </c:pt>
                <c:pt idx="99">
                  <c:v>4.1699999999999946</c:v>
                </c:pt>
              </c:numCache>
            </c:numRef>
          </c:xVal>
          <c:yVal>
            <c:numRef>
              <c:f>SimData!$K$15:$K$114</c:f>
              <c:numCache>
                <c:formatCode>0.000</c:formatCode>
                <c:ptCount val="100"/>
                <c:pt idx="0">
                  <c:v>5.9692193338312686E-3</c:v>
                </c:pt>
                <c:pt idx="1">
                  <c:v>6.4271872134044504E-3</c:v>
                </c:pt>
                <c:pt idx="2">
                  <c:v>6.9130368548587793E-3</c:v>
                </c:pt>
                <c:pt idx="3">
                  <c:v>7.5507721023564869E-3</c:v>
                </c:pt>
                <c:pt idx="4">
                  <c:v>8.4561814398252406E-3</c:v>
                </c:pt>
                <c:pt idx="5">
                  <c:v>9.6969495443796662E-3</c:v>
                </c:pt>
                <c:pt idx="6">
                  <c:v>1.1266823720529003E-2</c:v>
                </c:pt>
                <c:pt idx="7">
                  <c:v>1.3088080839143805E-2</c:v>
                </c:pt>
                <c:pt idx="8">
                  <c:v>1.5047677500873892E-2</c:v>
                </c:pt>
                <c:pt idx="9">
                  <c:v>1.7059364035464625E-2</c:v>
                </c:pt>
                <c:pt idx="10">
                  <c:v>1.9131299892330606E-2</c:v>
                </c:pt>
                <c:pt idx="11">
                  <c:v>2.1411765292189439E-2</c:v>
                </c:pt>
                <c:pt idx="12">
                  <c:v>2.4188536446832679E-2</c:v>
                </c:pt>
                <c:pt idx="13">
                  <c:v>2.7831055110938054E-2</c:v>
                </c:pt>
                <c:pt idx="14">
                  <c:v>3.2684950204565084E-2</c:v>
                </c:pt>
                <c:pt idx="15">
                  <c:v>3.8948563348291859E-2</c:v>
                </c:pt>
                <c:pt idx="16">
                  <c:v>4.6572896901894881E-2</c:v>
                </c:pt>
                <c:pt idx="17">
                  <c:v>5.5224340873061495E-2</c:v>
                </c:pt>
                <c:pt idx="18">
                  <c:v>6.4333050059677446E-2</c:v>
                </c:pt>
                <c:pt idx="19">
                  <c:v>7.3223706093184016E-2</c:v>
                </c:pt>
                <c:pt idx="20">
                  <c:v>8.1298087937779012E-2</c:v>
                </c:pt>
                <c:pt idx="21">
                  <c:v>8.8219547522658065E-2</c:v>
                </c:pt>
                <c:pt idx="22">
                  <c:v>9.4044817547740717E-2</c:v>
                </c:pt>
                <c:pt idx="23">
                  <c:v>9.9260582214929088E-2</c:v>
                </c:pt>
                <c:pt idx="24">
                  <c:v>0.10470773625630066</c:v>
                </c:pt>
                <c:pt idx="25">
                  <c:v>0.11140794490387138</c:v>
                </c:pt>
                <c:pt idx="26">
                  <c:v>0.12033578610533736</c:v>
                </c:pt>
                <c:pt idx="27">
                  <c:v>0.13219688915534805</c:v>
                </c:pt>
                <c:pt idx="28">
                  <c:v>0.14727260884896948</c:v>
                </c:pt>
                <c:pt idx="29">
                  <c:v>0.16537408140074986</c:v>
                </c:pt>
                <c:pt idx="30">
                  <c:v>0.18591741354715996</c:v>
                </c:pt>
                <c:pt idx="31">
                  <c:v>0.20809616468412359</c:v>
                </c:pt>
                <c:pt idx="32">
                  <c:v>0.23109839746021224</c:v>
                </c:pt>
                <c:pt idx="33">
                  <c:v>0.2543034200212097</c:v>
                </c:pt>
                <c:pt idx="34">
                  <c:v>0.27740283951690919</c:v>
                </c:pt>
                <c:pt idx="35">
                  <c:v>0.30041870722185088</c:v>
                </c:pt>
                <c:pt idx="36">
                  <c:v>0.32362761337494556</c:v>
                </c:pt>
                <c:pt idx="37">
                  <c:v>0.34742899048324222</c:v>
                </c:pt>
                <c:pt idx="38">
                  <c:v>0.37220672577532593</c:v>
                </c:pt>
                <c:pt idx="39">
                  <c:v>0.39822238999029413</c:v>
                </c:pt>
                <c:pt idx="40">
                  <c:v>0.42555369581922731</c:v>
                </c:pt>
                <c:pt idx="41">
                  <c:v>0.45406783714312254</c:v>
                </c:pt>
                <c:pt idx="42">
                  <c:v>0.48340942715975782</c:v>
                </c:pt>
                <c:pt idx="43">
                  <c:v>0.51299094177529658</c:v>
                </c:pt>
                <c:pt idx="44">
                  <c:v>0.54199233886385922</c:v>
                </c:pt>
                <c:pt idx="45">
                  <c:v>0.56939162565838841</c:v>
                </c:pt>
                <c:pt idx="46">
                  <c:v>0.5940479562753197</c:v>
                </c:pt>
                <c:pt idx="47">
                  <c:v>0.61484176098041732</c:v>
                </c:pt>
                <c:pt idx="48">
                  <c:v>0.63085141777603404</c:v>
                </c:pt>
                <c:pt idx="49">
                  <c:v>0.64152632682346045</c:v>
                </c:pt>
                <c:pt idx="50">
                  <c:v>0.64681120271700743</c:v>
                </c:pt>
                <c:pt idx="51">
                  <c:v>0.64718677574907402</c:v>
                </c:pt>
                <c:pt idx="52">
                  <c:v>0.64361182336049549</c:v>
                </c:pt>
                <c:pt idx="53">
                  <c:v>0.63737275999604592</c:v>
                </c:pt>
                <c:pt idx="54">
                  <c:v>0.62986484505038265</c:v>
                </c:pt>
                <c:pt idx="55">
                  <c:v>0.62234208472939456</c:v>
                </c:pt>
                <c:pt idx="56">
                  <c:v>0.61568143513084816</c:v>
                </c:pt>
                <c:pt idx="57">
                  <c:v>0.6102102424053395</c:v>
                </c:pt>
                <c:pt idx="58">
                  <c:v>0.60564106599784606</c:v>
                </c:pt>
                <c:pt idx="59">
                  <c:v>0.60114138549641793</c:v>
                </c:pt>
                <c:pt idx="60">
                  <c:v>0.59553601134044531</c:v>
                </c:pt>
                <c:pt idx="61">
                  <c:v>0.58760223670311962</c:v>
                </c:pt>
                <c:pt idx="62">
                  <c:v>0.57638396678884718</c:v>
                </c:pt>
                <c:pt idx="63">
                  <c:v>0.56143682322206834</c:v>
                </c:pt>
                <c:pt idx="64">
                  <c:v>0.54293266126059347</c:v>
                </c:pt>
                <c:pt idx="65">
                  <c:v>0.5215974833014253</c:v>
                </c:pt>
                <c:pt idx="66">
                  <c:v>0.49851453382418681</c:v>
                </c:pt>
                <c:pt idx="67">
                  <c:v>0.47486886427019848</c:v>
                </c:pt>
                <c:pt idx="68">
                  <c:v>0.45171994330277404</c:v>
                </c:pt>
                <c:pt idx="69">
                  <c:v>0.42986102789098507</c:v>
                </c:pt>
                <c:pt idx="70">
                  <c:v>0.40977424543902058</c:v>
                </c:pt>
                <c:pt idx="71">
                  <c:v>0.39164634587688613</c:v>
                </c:pt>
                <c:pt idx="72">
                  <c:v>0.37539522166537237</c:v>
                </c:pt>
                <c:pt idx="73">
                  <c:v>0.36067723503171717</c:v>
                </c:pt>
                <c:pt idx="74">
                  <c:v>0.34688505047128171</c:v>
                </c:pt>
                <c:pt idx="75">
                  <c:v>0.33317808603865451</c:v>
                </c:pt>
                <c:pt idx="76">
                  <c:v>0.3185897456377873</c:v>
                </c:pt>
                <c:pt idx="77">
                  <c:v>0.30222182403067804</c:v>
                </c:pt>
                <c:pt idx="78">
                  <c:v>0.28348338667573098</c:v>
                </c:pt>
                <c:pt idx="79">
                  <c:v>0.2622893678258717</c:v>
                </c:pt>
                <c:pt idx="80">
                  <c:v>0.23913050779507788</c:v>
                </c:pt>
                <c:pt idx="81">
                  <c:v>0.21496900219187445</c:v>
                </c:pt>
                <c:pt idx="82">
                  <c:v>0.1909854510792183</c:v>
                </c:pt>
                <c:pt idx="83">
                  <c:v>0.16826718144462557</c:v>
                </c:pt>
                <c:pt idx="84">
                  <c:v>0.14755266296062497</c:v>
                </c:pt>
                <c:pt idx="85">
                  <c:v>0.12911925194188012</c:v>
                </c:pt>
                <c:pt idx="86">
                  <c:v>0.11283695585842726</c:v>
                </c:pt>
                <c:pt idx="87">
                  <c:v>9.8342318579037621E-2</c:v>
                </c:pt>
                <c:pt idx="88">
                  <c:v>8.524589829099187E-2</c:v>
                </c:pt>
                <c:pt idx="89">
                  <c:v>7.3288716184832528E-2</c:v>
                </c:pt>
                <c:pt idx="90">
                  <c:v>6.2399789667071673E-2</c:v>
                </c:pt>
                <c:pt idx="91">
                  <c:v>5.2656078280430493E-2</c:v>
                </c:pt>
                <c:pt idx="92">
                  <c:v>4.4184417729121572E-2</c:v>
                </c:pt>
                <c:pt idx="93">
                  <c:v>3.7058810109191945E-2</c:v>
                </c:pt>
                <c:pt idx="94">
                  <c:v>3.1235869600087614E-2</c:v>
                </c:pt>
                <c:pt idx="95">
                  <c:v>2.6546456802595451E-2</c:v>
                </c:pt>
                <c:pt idx="96">
                  <c:v>2.2735872730897555E-2</c:v>
                </c:pt>
                <c:pt idx="97">
                  <c:v>1.9528581562355825E-2</c:v>
                </c:pt>
                <c:pt idx="98">
                  <c:v>1.6690104825750944E-2</c:v>
                </c:pt>
                <c:pt idx="99">
                  <c:v>1.4066211953276467E-2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AC-46B0-89C8-FEC920F2517B}"/>
            </c:ext>
          </c:extLst>
        </c:ser>
        <c:ser>
          <c:idx val="5"/>
          <c:order val="5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SimData!$J$13</c:f>
              <c:numCache>
                <c:formatCode>0.000</c:formatCode>
                <c:ptCount val="1"/>
                <c:pt idx="0">
                  <c:v>2.5199999999999978</c:v>
                </c:pt>
              </c:numCache>
            </c:numRef>
          </c:xVal>
          <c:yVal>
            <c:numRef>
              <c:f>SimData!$K$13</c:f>
              <c:numCache>
                <c:formatCode>0.000</c:formatCode>
                <c:ptCount val="1"/>
                <c:pt idx="0">
                  <c:v>0.62342149112986645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7AC-46B0-89C8-FEC920F2517B}"/>
            </c:ext>
          </c:extLst>
        </c:ser>
        <c:ser>
          <c:idx val="6"/>
          <c:order val="6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SimData!$J$14</c:f>
              <c:numCache>
                <c:formatCode>0.000</c:formatCode>
                <c:ptCount val="1"/>
                <c:pt idx="0">
                  <c:v>3.6700000000000004</c:v>
                </c:pt>
              </c:numCache>
            </c:numRef>
          </c:xVal>
          <c:yVal>
            <c:numRef>
              <c:f>SimData!$K$14</c:f>
              <c:numCache>
                <c:formatCode>0.000</c:formatCode>
                <c:ptCount val="1"/>
                <c:pt idx="0">
                  <c:v>0.11876528851315057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7AC-46B0-89C8-FEC920F2517B}"/>
            </c:ext>
          </c:extLst>
        </c:ser>
        <c:ser>
          <c:idx val="7"/>
          <c:order val="7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SimData!$J$12</c:f>
              <c:numCache>
                <c:formatCode>0.000</c:formatCode>
                <c:ptCount val="1"/>
                <c:pt idx="0">
                  <c:v>1.2600000000000005</c:v>
                </c:pt>
              </c:numCache>
            </c:numRef>
          </c:xVal>
          <c:yVal>
            <c:numRef>
              <c:f>SimData!$K$12</c:f>
              <c:numCache>
                <c:formatCode>0.000</c:formatCode>
                <c:ptCount val="1"/>
                <c:pt idx="0">
                  <c:v>8.9081069255170217E-2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7AC-46B0-89C8-FEC920F2517B}"/>
            </c:ext>
          </c:extLst>
        </c:ser>
        <c:ser>
          <c:idx val="8"/>
          <c:order val="8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SimData!$L$15:$L$114</c:f>
              <c:numCache>
                <c:formatCode>0.000</c:formatCode>
                <c:ptCount val="100"/>
                <c:pt idx="0">
                  <c:v>0.72666666666666679</c:v>
                </c:pt>
                <c:pt idx="1">
                  <c:v>0.78572390572390582</c:v>
                </c:pt>
                <c:pt idx="2">
                  <c:v>0.84478114478114485</c:v>
                </c:pt>
                <c:pt idx="3">
                  <c:v>0.90383838383838389</c:v>
                </c:pt>
                <c:pt idx="4">
                  <c:v>0.96289562289562292</c:v>
                </c:pt>
                <c:pt idx="5">
                  <c:v>1.0219528619528619</c:v>
                </c:pt>
                <c:pt idx="6">
                  <c:v>1.081010101010101</c:v>
                </c:pt>
                <c:pt idx="7">
                  <c:v>1.14006734006734</c:v>
                </c:pt>
                <c:pt idx="8">
                  <c:v>1.199124579124579</c:v>
                </c:pt>
                <c:pt idx="9">
                  <c:v>1.2581818181818181</c:v>
                </c:pt>
                <c:pt idx="10">
                  <c:v>1.3172390572390571</c:v>
                </c:pt>
                <c:pt idx="11">
                  <c:v>1.3762962962962961</c:v>
                </c:pt>
                <c:pt idx="12">
                  <c:v>1.4353535353535352</c:v>
                </c:pt>
                <c:pt idx="13">
                  <c:v>1.4944107744107742</c:v>
                </c:pt>
                <c:pt idx="14">
                  <c:v>1.5534680134680132</c:v>
                </c:pt>
                <c:pt idx="15">
                  <c:v>1.6125252525252523</c:v>
                </c:pt>
                <c:pt idx="16">
                  <c:v>1.6715824915824913</c:v>
                </c:pt>
                <c:pt idx="17">
                  <c:v>1.7306397306397303</c:v>
                </c:pt>
                <c:pt idx="18">
                  <c:v>1.7896969696969693</c:v>
                </c:pt>
                <c:pt idx="19">
                  <c:v>1.8487542087542084</c:v>
                </c:pt>
                <c:pt idx="20">
                  <c:v>1.9078114478114474</c:v>
                </c:pt>
                <c:pt idx="21">
                  <c:v>1.9668686868686864</c:v>
                </c:pt>
                <c:pt idx="22">
                  <c:v>2.0259259259259257</c:v>
                </c:pt>
                <c:pt idx="23">
                  <c:v>2.0849831649831647</c:v>
                </c:pt>
                <c:pt idx="24">
                  <c:v>2.1440404040404037</c:v>
                </c:pt>
                <c:pt idx="25">
                  <c:v>2.2030976430976428</c:v>
                </c:pt>
                <c:pt idx="26">
                  <c:v>2.2621548821548818</c:v>
                </c:pt>
                <c:pt idx="27">
                  <c:v>2.3212121212121208</c:v>
                </c:pt>
                <c:pt idx="28">
                  <c:v>2.3802693602693599</c:v>
                </c:pt>
                <c:pt idx="29">
                  <c:v>2.4393265993265989</c:v>
                </c:pt>
                <c:pt idx="30">
                  <c:v>2.4983838383838379</c:v>
                </c:pt>
                <c:pt idx="31">
                  <c:v>2.557441077441077</c:v>
                </c:pt>
                <c:pt idx="32">
                  <c:v>2.616498316498316</c:v>
                </c:pt>
                <c:pt idx="33">
                  <c:v>2.675555555555555</c:v>
                </c:pt>
                <c:pt idx="34">
                  <c:v>2.7346127946127941</c:v>
                </c:pt>
                <c:pt idx="35">
                  <c:v>2.7936700336700331</c:v>
                </c:pt>
                <c:pt idx="36">
                  <c:v>2.8527272727272721</c:v>
                </c:pt>
                <c:pt idx="37">
                  <c:v>2.9117845117845111</c:v>
                </c:pt>
                <c:pt idx="38">
                  <c:v>2.9708417508417502</c:v>
                </c:pt>
                <c:pt idx="39">
                  <c:v>3.0298989898989892</c:v>
                </c:pt>
                <c:pt idx="40">
                  <c:v>3.0889562289562282</c:v>
                </c:pt>
                <c:pt idx="41">
                  <c:v>3.1480134680134673</c:v>
                </c:pt>
                <c:pt idx="42">
                  <c:v>3.2070707070707063</c:v>
                </c:pt>
                <c:pt idx="43">
                  <c:v>3.2661279461279453</c:v>
                </c:pt>
                <c:pt idx="44">
                  <c:v>3.3251851851851844</c:v>
                </c:pt>
                <c:pt idx="45">
                  <c:v>3.3842424242424234</c:v>
                </c:pt>
                <c:pt idx="46">
                  <c:v>3.4432996632996624</c:v>
                </c:pt>
                <c:pt idx="47">
                  <c:v>3.5023569023569014</c:v>
                </c:pt>
                <c:pt idx="48">
                  <c:v>3.5614141414141405</c:v>
                </c:pt>
                <c:pt idx="49">
                  <c:v>3.6204713804713795</c:v>
                </c:pt>
                <c:pt idx="50">
                  <c:v>3.6795286195286185</c:v>
                </c:pt>
                <c:pt idx="51">
                  <c:v>3.7385858585858576</c:v>
                </c:pt>
                <c:pt idx="52">
                  <c:v>3.7976430976430966</c:v>
                </c:pt>
                <c:pt idx="53">
                  <c:v>3.8567003367003356</c:v>
                </c:pt>
                <c:pt idx="54">
                  <c:v>3.9157575757575747</c:v>
                </c:pt>
                <c:pt idx="55">
                  <c:v>3.9748148148148137</c:v>
                </c:pt>
                <c:pt idx="56">
                  <c:v>4.0338720538720532</c:v>
                </c:pt>
                <c:pt idx="57">
                  <c:v>4.0929292929292922</c:v>
                </c:pt>
                <c:pt idx="58">
                  <c:v>4.1519865319865312</c:v>
                </c:pt>
                <c:pt idx="59">
                  <c:v>4.2110437710437703</c:v>
                </c:pt>
                <c:pt idx="60">
                  <c:v>4.2701010101010093</c:v>
                </c:pt>
                <c:pt idx="61">
                  <c:v>4.3291582491582483</c:v>
                </c:pt>
                <c:pt idx="62">
                  <c:v>4.3882154882154873</c:v>
                </c:pt>
                <c:pt idx="63">
                  <c:v>4.4472727272727264</c:v>
                </c:pt>
                <c:pt idx="64">
                  <c:v>4.5063299663299654</c:v>
                </c:pt>
                <c:pt idx="65">
                  <c:v>4.5653872053872044</c:v>
                </c:pt>
                <c:pt idx="66">
                  <c:v>4.6244444444444435</c:v>
                </c:pt>
                <c:pt idx="67">
                  <c:v>4.6835016835016825</c:v>
                </c:pt>
                <c:pt idx="68">
                  <c:v>4.7425589225589215</c:v>
                </c:pt>
                <c:pt idx="69">
                  <c:v>4.8016161616161606</c:v>
                </c:pt>
                <c:pt idx="70">
                  <c:v>4.8606734006733996</c:v>
                </c:pt>
                <c:pt idx="71">
                  <c:v>4.9197306397306386</c:v>
                </c:pt>
                <c:pt idx="72">
                  <c:v>4.9787878787878777</c:v>
                </c:pt>
                <c:pt idx="73">
                  <c:v>5.0378451178451167</c:v>
                </c:pt>
                <c:pt idx="74">
                  <c:v>5.0969023569023557</c:v>
                </c:pt>
                <c:pt idx="75">
                  <c:v>5.1559595959595947</c:v>
                </c:pt>
                <c:pt idx="76">
                  <c:v>5.2150168350168338</c:v>
                </c:pt>
                <c:pt idx="77">
                  <c:v>5.2740740740740728</c:v>
                </c:pt>
                <c:pt idx="78">
                  <c:v>5.3331313131313118</c:v>
                </c:pt>
                <c:pt idx="79">
                  <c:v>5.3921885521885509</c:v>
                </c:pt>
                <c:pt idx="80">
                  <c:v>5.4512457912457899</c:v>
                </c:pt>
                <c:pt idx="81">
                  <c:v>5.5103030303030289</c:v>
                </c:pt>
                <c:pt idx="82">
                  <c:v>5.569360269360268</c:v>
                </c:pt>
                <c:pt idx="83">
                  <c:v>5.628417508417507</c:v>
                </c:pt>
                <c:pt idx="84">
                  <c:v>5.687474747474746</c:v>
                </c:pt>
                <c:pt idx="85">
                  <c:v>5.746531986531985</c:v>
                </c:pt>
                <c:pt idx="86">
                  <c:v>5.8055892255892241</c:v>
                </c:pt>
                <c:pt idx="87">
                  <c:v>5.8646464646464631</c:v>
                </c:pt>
                <c:pt idx="88">
                  <c:v>5.9237037037037021</c:v>
                </c:pt>
                <c:pt idx="89">
                  <c:v>5.9827609427609412</c:v>
                </c:pt>
                <c:pt idx="90">
                  <c:v>6.0418181818181802</c:v>
                </c:pt>
                <c:pt idx="91">
                  <c:v>6.1008754208754192</c:v>
                </c:pt>
                <c:pt idx="92">
                  <c:v>6.1599326599326583</c:v>
                </c:pt>
                <c:pt idx="93">
                  <c:v>6.2189898989898973</c:v>
                </c:pt>
                <c:pt idx="94">
                  <c:v>6.2780471380471363</c:v>
                </c:pt>
                <c:pt idx="95">
                  <c:v>6.3371043771043754</c:v>
                </c:pt>
                <c:pt idx="96">
                  <c:v>6.3961616161616144</c:v>
                </c:pt>
                <c:pt idx="97">
                  <c:v>6.4552188552188534</c:v>
                </c:pt>
                <c:pt idx="98">
                  <c:v>6.5142760942760924</c:v>
                </c:pt>
                <c:pt idx="99">
                  <c:v>6.5733333333333315</c:v>
                </c:pt>
              </c:numCache>
            </c:numRef>
          </c:xVal>
          <c:yVal>
            <c:numRef>
              <c:f>SimData!$M$15:$M$114</c:f>
              <c:numCache>
                <c:formatCode>0.000</c:formatCode>
                <c:ptCount val="100"/>
                <c:pt idx="0">
                  <c:v>7.432039907170394E-3</c:v>
                </c:pt>
                <c:pt idx="1">
                  <c:v>8.2493776424421694E-3</c:v>
                </c:pt>
                <c:pt idx="2">
                  <c:v>8.8263231924679171E-3</c:v>
                </c:pt>
                <c:pt idx="3">
                  <c:v>9.1471126343379474E-3</c:v>
                </c:pt>
                <c:pt idx="4">
                  <c:v>9.2369103722365776E-3</c:v>
                </c:pt>
                <c:pt idx="5">
                  <c:v>9.1554442800509343E-3</c:v>
                </c:pt>
                <c:pt idx="6">
                  <c:v>8.9847203520406378E-3</c:v>
                </c:pt>
                <c:pt idx="7">
                  <c:v>8.8144946892445789E-3</c:v>
                </c:pt>
                <c:pt idx="8">
                  <c:v>8.7290103987496363E-3</c:v>
                </c:pt>
                <c:pt idx="9">
                  <c:v>8.7975653681116039E-3</c:v>
                </c:pt>
                <c:pt idx="10">
                  <c:v>9.0703901063866662E-3</c:v>
                </c:pt>
                <c:pt idx="11">
                  <c:v>9.5804332596000959E-3</c:v>
                </c:pt>
                <c:pt idx="12">
                  <c:v>1.0350845021943113E-2</c:v>
                </c:pt>
                <c:pt idx="13">
                  <c:v>1.1406749833826838E-2</c:v>
                </c:pt>
                <c:pt idx="14">
                  <c:v>1.2788051616172285E-2</c:v>
                </c:pt>
                <c:pt idx="15">
                  <c:v>1.4558108776658524E-2</c:v>
                </c:pt>
                <c:pt idx="16">
                  <c:v>1.6802696237824176E-2</c:v>
                </c:pt>
                <c:pt idx="17">
                  <c:v>1.9616338118281576E-2</c:v>
                </c:pt>
                <c:pt idx="18">
                  <c:v>2.3078986070192379E-2</c:v>
                </c:pt>
                <c:pt idx="19">
                  <c:v>2.7232872637613599E-2</c:v>
                </c:pt>
                <c:pt idx="20">
                  <c:v>3.2073230626730481E-2</c:v>
                </c:pt>
                <c:pt idx="21">
                  <c:v>3.7563996956719227E-2</c:v>
                </c:pt>
                <c:pt idx="22">
                  <c:v>4.3679998336470467E-2</c:v>
                </c:pt>
                <c:pt idx="23">
                  <c:v>5.0463556195766021E-2</c:v>
                </c:pt>
                <c:pt idx="24">
                  <c:v>5.8071778861728707E-2</c:v>
                </c:pt>
                <c:pt idx="25">
                  <c:v>6.6787280831228035E-2</c:v>
                </c:pt>
                <c:pt idx="26">
                  <c:v>7.6973656212472111E-2</c:v>
                </c:pt>
                <c:pt idx="27">
                  <c:v>8.8977036314338107E-2</c:v>
                </c:pt>
                <c:pt idx="28">
                  <c:v>0.102999910116869</c:v>
                </c:pt>
                <c:pt idx="29">
                  <c:v>0.11899200556791603</c:v>
                </c:pt>
                <c:pt idx="30">
                  <c:v>0.13660454084314921</c:v>
                </c:pt>
                <c:pt idx="31">
                  <c:v>0.15523435776597969</c:v>
                </c:pt>
                <c:pt idx="32">
                  <c:v>0.1741500102021398</c:v>
                </c:pt>
                <c:pt idx="33">
                  <c:v>0.19265834729858095</c:v>
                </c:pt>
                <c:pt idx="34">
                  <c:v>0.21025381975173957</c:v>
                </c:pt>
                <c:pt idx="35">
                  <c:v>0.22670137125306369</c:v>
                </c:pt>
                <c:pt idx="36">
                  <c:v>0.24203221713365736</c:v>
                </c:pt>
                <c:pt idx="37">
                  <c:v>0.25646558454058582</c:v>
                </c:pt>
                <c:pt idx="38">
                  <c:v>0.2702932645644372</c:v>
                </c:pt>
                <c:pt idx="39">
                  <c:v>0.28376914663268799</c:v>
                </c:pt>
                <c:pt idx="40">
                  <c:v>0.29703407481969579</c:v>
                </c:pt>
                <c:pt idx="41">
                  <c:v>0.3100861855548589</c:v>
                </c:pt>
                <c:pt idx="42">
                  <c:v>0.3227894006213673</c:v>
                </c:pt>
                <c:pt idx="43">
                  <c:v>0.33490563526316858</c:v>
                </c:pt>
                <c:pt idx="44">
                  <c:v>0.34614013620766043</c:v>
                </c:pt>
                <c:pt idx="45">
                  <c:v>0.3561977148948236</c:v>
                </c:pt>
                <c:pt idx="46">
                  <c:v>0.36485121009686455</c:v>
                </c:pt>
                <c:pt idx="47">
                  <c:v>0.37201674455412603</c:v>
                </c:pt>
                <c:pt idx="48">
                  <c:v>0.37781602529072378</c:v>
                </c:pt>
                <c:pt idx="49">
                  <c:v>0.38259440680001622</c:v>
                </c:pt>
                <c:pt idx="50">
                  <c:v>0.38686627904061932</c:v>
                </c:pt>
                <c:pt idx="51">
                  <c:v>0.39118146399626608</c:v>
                </c:pt>
                <c:pt idx="52">
                  <c:v>0.39594132043449037</c:v>
                </c:pt>
                <c:pt idx="53">
                  <c:v>0.40122519972121479</c:v>
                </c:pt>
                <c:pt idx="54">
                  <c:v>0.40669871260188639</c:v>
                </c:pt>
                <c:pt idx="55">
                  <c:v>0.41165457022858776</c:v>
                </c:pt>
                <c:pt idx="56">
                  <c:v>0.41518890282465415</c:v>
                </c:pt>
                <c:pt idx="57">
                  <c:v>0.41646012476228506</c:v>
                </c:pt>
                <c:pt idx="58">
                  <c:v>0.41493944992059667</c:v>
                </c:pt>
                <c:pt idx="59">
                  <c:v>0.41056141720416728</c:v>
                </c:pt>
                <c:pt idx="60">
                  <c:v>0.40372113266063636</c:v>
                </c:pt>
                <c:pt idx="61">
                  <c:v>0.39512490975322895</c:v>
                </c:pt>
                <c:pt idx="62">
                  <c:v>0.38555494338163571</c:v>
                </c:pt>
                <c:pt idx="63">
                  <c:v>0.37563361289873642</c:v>
                </c:pt>
                <c:pt idx="64">
                  <c:v>0.36566209867765376</c:v>
                </c:pt>
                <c:pt idx="65">
                  <c:v>0.35557177771928966</c:v>
                </c:pt>
                <c:pt idx="66">
                  <c:v>0.3449849878458266</c:v>
                </c:pt>
                <c:pt idx="67">
                  <c:v>0.33335137468129361</c:v>
                </c:pt>
                <c:pt idx="68">
                  <c:v>0.32011430556470793</c:v>
                </c:pt>
                <c:pt idx="69">
                  <c:v>0.30486568455537899</c:v>
                </c:pt>
                <c:pt idx="70">
                  <c:v>0.28745892686886615</c:v>
                </c:pt>
                <c:pt idx="71">
                  <c:v>0.26806212841489335</c:v>
                </c:pt>
                <c:pt idx="72">
                  <c:v>0.24714444975095462</c:v>
                </c:pt>
                <c:pt idx="73">
                  <c:v>0.22539988568455793</c:v>
                </c:pt>
                <c:pt idx="74">
                  <c:v>0.20362525977809134</c:v>
                </c:pt>
                <c:pt idx="75">
                  <c:v>0.18258142219895723</c:v>
                </c:pt>
                <c:pt idx="76">
                  <c:v>0.16287280629057144</c:v>
                </c:pt>
                <c:pt idx="77">
                  <c:v>0.14487553837605294</c:v>
                </c:pt>
                <c:pt idx="78">
                  <c:v>0.1287278778223809</c:v>
                </c:pt>
                <c:pt idx="79">
                  <c:v>0.11437514087751695</c:v>
                </c:pt>
                <c:pt idx="80">
                  <c:v>0.10164424652599802</c:v>
                </c:pt>
                <c:pt idx="81">
                  <c:v>9.0318148398436063E-2</c:v>
                </c:pt>
                <c:pt idx="82">
                  <c:v>8.0188443493784303E-2</c:v>
                </c:pt>
                <c:pt idx="83">
                  <c:v>7.1079378850045671E-2</c:v>
                </c:pt>
                <c:pt idx="84">
                  <c:v>6.284979178472519E-2</c:v>
                </c:pt>
                <c:pt idx="85">
                  <c:v>5.5385385888136171E-2</c:v>
                </c:pt>
                <c:pt idx="86">
                  <c:v>4.8591701775884545E-2</c:v>
                </c:pt>
                <c:pt idx="87">
                  <c:v>4.2392010237954171E-2</c:v>
                </c:pt>
                <c:pt idx="88">
                  <c:v>3.6728865845195503E-2</c:v>
                </c:pt>
                <c:pt idx="89">
                  <c:v>3.1565846810344383E-2</c:v>
                </c:pt>
                <c:pt idx="90">
                  <c:v>2.6886783013128725E-2</c:v>
                </c:pt>
                <c:pt idx="91">
                  <c:v>2.2691605928778964E-2</c:v>
                </c:pt>
                <c:pt idx="92">
                  <c:v>1.8989208810547088E-2</c:v>
                </c:pt>
                <c:pt idx="93">
                  <c:v>1.5788119838344439E-2</c:v>
                </c:pt>
                <c:pt idx="94">
                  <c:v>1.308611790498089E-2</c:v>
                </c:pt>
                <c:pt idx="95">
                  <c:v>1.0860769385059161E-2</c:v>
                </c:pt>
                <c:pt idx="96">
                  <c:v>9.0638650645566803E-3</c:v>
                </c:pt>
                <c:pt idx="97">
                  <c:v>7.6227522891541173E-3</c:v>
                </c:pt>
                <c:pt idx="98">
                  <c:v>6.4497352082573782E-3</c:v>
                </c:pt>
                <c:pt idx="99">
                  <c:v>5.4574593444019076E-3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7AC-46B0-89C8-FEC920F2517B}"/>
            </c:ext>
          </c:extLst>
        </c:ser>
        <c:ser>
          <c:idx val="9"/>
          <c:order val="9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SimData!$L$13</c:f>
              <c:numCache>
                <c:formatCode>0.000</c:formatCode>
                <c:ptCount val="1"/>
                <c:pt idx="0">
                  <c:v>3.9112133333333312</c:v>
                </c:pt>
              </c:numCache>
            </c:numRef>
          </c:xVal>
          <c:yVal>
            <c:numRef>
              <c:f>SimData!$M$13</c:f>
              <c:numCache>
                <c:formatCode>0.000</c:formatCode>
                <c:ptCount val="1"/>
                <c:pt idx="0">
                  <c:v>0.40628511318224975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7AC-46B0-89C8-FEC920F2517B}"/>
            </c:ext>
          </c:extLst>
        </c:ser>
        <c:ser>
          <c:idx val="10"/>
          <c:order val="10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SimData!$L$14</c:f>
              <c:numCache>
                <c:formatCode>0.000</c:formatCode>
                <c:ptCount val="1"/>
                <c:pt idx="0">
                  <c:v>5.6133333333333333</c:v>
                </c:pt>
              </c:numCache>
            </c:numRef>
          </c:xVal>
          <c:yVal>
            <c:numRef>
              <c:f>SimData!$M$14</c:f>
              <c:numCache>
                <c:formatCode>0.000</c:formatCode>
                <c:ptCount val="1"/>
                <c:pt idx="0">
                  <c:v>7.3317272618635354E-2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7AC-46B0-89C8-FEC920F2517B}"/>
            </c:ext>
          </c:extLst>
        </c:ser>
        <c:ser>
          <c:idx val="11"/>
          <c:order val="11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SimData!$L$12</c:f>
              <c:numCache>
                <c:formatCode>0.000</c:formatCode>
                <c:ptCount val="1"/>
                <c:pt idx="0">
                  <c:v>2.1799999999999993</c:v>
                </c:pt>
              </c:numCache>
            </c:numRef>
          </c:xVal>
          <c:yVal>
            <c:numRef>
              <c:f>SimData!$M$12</c:f>
              <c:numCache>
                <c:formatCode>0.000</c:formatCode>
                <c:ptCount val="1"/>
                <c:pt idx="0">
                  <c:v>6.3224401205901573E-2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7AC-46B0-89C8-FEC920F25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320936"/>
        <c:axId val="1"/>
      </c:scatterChart>
      <c:valAx>
        <c:axId val="49032093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4903209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16</xdr:row>
      <xdr:rowOff>28575</xdr:rowOff>
    </xdr:from>
    <xdr:to>
      <xdr:col>13</xdr:col>
      <xdr:colOff>538163</xdr:colOff>
      <xdr:row>31</xdr:row>
      <xdr:rowOff>157163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9"/>
  <sheetViews>
    <sheetView workbookViewId="0">
      <selection activeCell="E1" sqref="E1"/>
    </sheetView>
  </sheetViews>
  <sheetFormatPr defaultRowHeight="12.75" x14ac:dyDescent="0.2"/>
  <sheetData>
    <row r="1" spans="1:13" x14ac:dyDescent="0.2">
      <c r="A1" t="s">
        <v>42</v>
      </c>
    </row>
    <row r="2" spans="1:13" x14ac:dyDescent="0.2">
      <c r="A2" t="s">
        <v>14</v>
      </c>
      <c r="B2" t="str">
        <f ca="1">ADDRESS(ROW(Data!$F$22),COLUMN(Data!$F$22),4,,_xll.WSNAME(Data!$F$22))</f>
        <v>Data!F22</v>
      </c>
      <c r="C2" t="str">
        <f ca="1">ADDRESS(ROW(Data!$G$22),COLUMN(Data!$G$22),4,,_xll.WSNAME(Data!$G$22))</f>
        <v>Data!G22</v>
      </c>
      <c r="D2" t="str">
        <f ca="1">ADDRESS(ROW(Data!$H$22),COLUMN(Data!$H$22),4,,_xll.WSNAME(Data!$H$22))</f>
        <v>Data!H22</v>
      </c>
    </row>
    <row r="3" spans="1:13" x14ac:dyDescent="0.2">
      <c r="A3" t="s">
        <v>5</v>
      </c>
      <c r="B3">
        <f>AVERAGE(B9:B508)</f>
        <v>0.79817333333333285</v>
      </c>
      <c r="C3">
        <f>AVERAGE(C9:C508)</f>
        <v>2.5199999999999978</v>
      </c>
      <c r="D3">
        <f>AVERAGE(D9:D508)</f>
        <v>3.9112133333333312</v>
      </c>
    </row>
    <row r="4" spans="1:13" x14ac:dyDescent="0.2">
      <c r="A4" t="s">
        <v>6</v>
      </c>
      <c r="B4">
        <f>STDEV(B9:B508)</f>
        <v>0.78432582341999724</v>
      </c>
      <c r="C4">
        <f>STDEV(C9:C508)</f>
        <v>0.5992406684776258</v>
      </c>
      <c r="D4">
        <f>STDEV(D9:D508)</f>
        <v>0.89919761545314658</v>
      </c>
    </row>
    <row r="5" spans="1:13" x14ac:dyDescent="0.2">
      <c r="A5" t="s">
        <v>15</v>
      </c>
      <c r="B5">
        <f>100*B4/B3</f>
        <v>98.265099905617532</v>
      </c>
      <c r="C5">
        <f>100*C4/C3</f>
        <v>23.779391606255015</v>
      </c>
      <c r="D5">
        <f>100*D4/D3</f>
        <v>22.990247240919622</v>
      </c>
      <c r="G5" t="s">
        <v>28</v>
      </c>
    </row>
    <row r="6" spans="1:13" x14ac:dyDescent="0.2">
      <c r="A6" t="s">
        <v>9</v>
      </c>
      <c r="B6">
        <f>MIN(B9:B508)</f>
        <v>-1.3266666666666669</v>
      </c>
      <c r="C6">
        <f>MIN(C9:C508)</f>
        <v>0.46999999999999992</v>
      </c>
      <c r="D6">
        <f>MIN(D9:D508)</f>
        <v>0.72666666666666679</v>
      </c>
      <c r="H6" t="str">
        <f>SimData!$B$8</f>
        <v>Mean A</v>
      </c>
      <c r="J6" t="str">
        <f>SimData!$C$8</f>
        <v>Mean B</v>
      </c>
      <c r="L6" t="str">
        <f>SimData!$D$8</f>
        <v>Mean C</v>
      </c>
    </row>
    <row r="7" spans="1:13" x14ac:dyDescent="0.2">
      <c r="A7" t="s">
        <v>11</v>
      </c>
      <c r="B7">
        <f>MAX(B9:B508)</f>
        <v>3.04</v>
      </c>
      <c r="C7">
        <f>MAX(C9:C508)</f>
        <v>4.17</v>
      </c>
      <c r="D7">
        <f>MAX(D9:D508)</f>
        <v>6.5733333333333341</v>
      </c>
      <c r="G7" t="s">
        <v>29</v>
      </c>
      <c r="H7">
        <f>MIN(SimData!$B$9:$B$1008)</f>
        <v>-1.3266666666666669</v>
      </c>
      <c r="J7">
        <f>MIN(SimData!$C$9:$C$1008)</f>
        <v>0.46999999999999992</v>
      </c>
      <c r="L7">
        <f>MIN(SimData!$D$9:$D$1008)</f>
        <v>0.72666666666666679</v>
      </c>
    </row>
    <row r="8" spans="1:13" x14ac:dyDescent="0.2">
      <c r="A8" t="s">
        <v>16</v>
      </c>
      <c r="B8" t="str">
        <f>Data!$F$21</f>
        <v>Mean A</v>
      </c>
      <c r="C8" t="str">
        <f>Data!$G$21</f>
        <v>Mean B</v>
      </c>
      <c r="D8" t="str">
        <f>Data!$H$21</f>
        <v>Mean C</v>
      </c>
      <c r="G8" t="s">
        <v>30</v>
      </c>
      <c r="H8">
        <f>MAX(SimData!$B$9:$B$1008)</f>
        <v>3.04</v>
      </c>
      <c r="J8">
        <f>MAX(SimData!$C$9:$C$1008)</f>
        <v>4.17</v>
      </c>
      <c r="L8">
        <f>MAX(SimData!$D$9:$D$1008)</f>
        <v>6.5733333333333341</v>
      </c>
    </row>
    <row r="9" spans="1:13" ht="13.5" thickBot="1" x14ac:dyDescent="0.25">
      <c r="A9">
        <v>1</v>
      </c>
      <c r="B9">
        <v>0.94000000000000006</v>
      </c>
      <c r="C9">
        <v>2.46</v>
      </c>
      <c r="D9">
        <v>4.5666666666666655</v>
      </c>
      <c r="G9" t="s">
        <v>31</v>
      </c>
      <c r="H9">
        <f>_xll.BANDWIDTH(SimData!$B$9:$B$1008)</f>
        <v>0.20883456373551462</v>
      </c>
      <c r="J9">
        <f>_xll.BANDWIDTH(SimData!$C$9:$C$1008)</f>
        <v>0.15604255917997939</v>
      </c>
      <c r="L9">
        <f>_xll.BANDWIDTH(SimData!$D$9:$D$1008)</f>
        <v>0.23942032268726798</v>
      </c>
    </row>
    <row r="10" spans="1:13" ht="14.25" thickTop="1" thickBot="1" x14ac:dyDescent="0.25">
      <c r="A10">
        <v>2</v>
      </c>
      <c r="B10">
        <v>1.0733333333333335</v>
      </c>
      <c r="C10">
        <v>3.4899999999999998</v>
      </c>
      <c r="D10">
        <v>3.7599999999999989</v>
      </c>
      <c r="G10" t="s">
        <v>32</v>
      </c>
      <c r="H10" s="8" t="s">
        <v>37</v>
      </c>
      <c r="J10" s="8" t="s">
        <v>37</v>
      </c>
      <c r="L10" s="8" t="s">
        <v>37</v>
      </c>
    </row>
    <row r="11" spans="1:13" ht="13.5" thickTop="1" x14ac:dyDescent="0.2">
      <c r="A11">
        <v>3</v>
      </c>
      <c r="B11">
        <v>0.26666666666666661</v>
      </c>
      <c r="C11">
        <v>3.41</v>
      </c>
      <c r="D11">
        <v>3.9799999999999991</v>
      </c>
      <c r="G11" t="s">
        <v>33</v>
      </c>
      <c r="H11" s="9">
        <f>MIN(0.95, 1 - 1 / (COUNT(SimData!$B$9:$B$1008) - 1))</f>
        <v>0.95</v>
      </c>
      <c r="J11" s="9">
        <f>$H$11</f>
        <v>0.95</v>
      </c>
      <c r="L11" s="9">
        <f>$H$11</f>
        <v>0.95</v>
      </c>
    </row>
    <row r="12" spans="1:13" x14ac:dyDescent="0.2">
      <c r="A12">
        <v>4</v>
      </c>
      <c r="B12">
        <v>0.49999999999999989</v>
      </c>
      <c r="C12">
        <v>3.09</v>
      </c>
      <c r="D12">
        <v>4.9066666666666663</v>
      </c>
      <c r="G12" t="s">
        <v>34</v>
      </c>
      <c r="H12" s="10">
        <f>_xll.QUANTILE(SimData!$B$9:$B$1008,(1-$H$11)/2)</f>
        <v>-0.72666666666666635</v>
      </c>
      <c r="I12" s="5">
        <f>_xll.PDENSITY($H$12,SimData!$B$9:$B$1008,$H$9,$H$10,0)</f>
        <v>8.4475983251866185E-2</v>
      </c>
      <c r="J12" s="10">
        <f>_xll.QUANTILE(SimData!$C$9:$C$1008,(1-$J$11)/2)</f>
        <v>1.2600000000000005</v>
      </c>
      <c r="K12" s="5">
        <f>_xll.PDENSITY($J$12,SimData!$C$9:$C$1008,$J$9,$J$10,0)</f>
        <v>8.9081069255170217E-2</v>
      </c>
      <c r="L12" s="10">
        <f>_xll.QUANTILE(SimData!$D$9:$D$1008,(1-$L$11)/2)</f>
        <v>2.1799999999999993</v>
      </c>
      <c r="M12" s="5">
        <f>_xll.PDENSITY($L$12,SimData!$D$9:$D$1008,$L$9,$L$10,0)</f>
        <v>6.3224401205901573E-2</v>
      </c>
    </row>
    <row r="13" spans="1:13" x14ac:dyDescent="0.2">
      <c r="A13">
        <v>5</v>
      </c>
      <c r="B13">
        <v>-1.1133333333333333</v>
      </c>
      <c r="C13">
        <v>0.85</v>
      </c>
      <c r="D13">
        <v>4.22</v>
      </c>
      <c r="G13" t="s">
        <v>35</v>
      </c>
      <c r="H13" s="10">
        <f>AVERAGE(SimData!$B$9:$B$1008)</f>
        <v>0.79817333333333285</v>
      </c>
      <c r="I13" s="5">
        <f>_xll.PDENSITY($H$13,SimData!$B$9:$B$1008,$H$9,$H$10,0)</f>
        <v>0.49811892071407865</v>
      </c>
      <c r="J13" s="10">
        <f>AVERAGE(SimData!$C$9:$C$1008)</f>
        <v>2.5199999999999978</v>
      </c>
      <c r="K13" s="5">
        <f>_xll.PDENSITY($J$13,SimData!$C$9:$C$1008,$J$9,$J$10,0)</f>
        <v>0.62342149112986645</v>
      </c>
      <c r="L13" s="10">
        <f>AVERAGE(SimData!$D$9:$D$1008)</f>
        <v>3.9112133333333312</v>
      </c>
      <c r="M13" s="5">
        <f>_xll.PDENSITY($L$13,SimData!$D$9:$D$1008,$L$9,$L$10,0)</f>
        <v>0.40628511318224975</v>
      </c>
    </row>
    <row r="14" spans="1:13" x14ac:dyDescent="0.2">
      <c r="A14">
        <v>6</v>
      </c>
      <c r="B14">
        <v>0.57999999999999996</v>
      </c>
      <c r="C14">
        <v>1.73</v>
      </c>
      <c r="D14">
        <v>4.2599999999999989</v>
      </c>
      <c r="G14" t="s">
        <v>36</v>
      </c>
      <c r="H14" s="5">
        <f>_xll.QUANTILE(SimData!$B$9:$B$1008,1-(1-$H$11)/2)</f>
        <v>2.273333333333333</v>
      </c>
      <c r="I14" s="5">
        <f>_xll.PDENSITY($H$14,SimData!$B$9:$B$1008,$H$9,$H$10,0)</f>
        <v>8.6935056775983982E-2</v>
      </c>
      <c r="J14" s="5">
        <f>_xll.QUANTILE(SimData!$C$9:$C$1008,1-(1-$J$11)/2)</f>
        <v>3.6700000000000004</v>
      </c>
      <c r="K14" s="5">
        <f>_xll.PDENSITY($J$14,SimData!$C$9:$C$1008,$J$9,$J$10,0)</f>
        <v>0.11876528851315057</v>
      </c>
      <c r="L14" s="5">
        <f>_xll.QUANTILE(SimData!$D$9:$D$1008,1-(1-$L$11)/2)</f>
        <v>5.6133333333333333</v>
      </c>
      <c r="M14" s="5">
        <f>_xll.PDENSITY($L$14,SimData!$D$9:$D$1008,$L$9,$L$10,0)</f>
        <v>7.3317272618635354E-2</v>
      </c>
    </row>
    <row r="15" spans="1:13" x14ac:dyDescent="0.2">
      <c r="A15">
        <v>7</v>
      </c>
      <c r="B15">
        <v>1.5666666666666669</v>
      </c>
      <c r="C15">
        <v>2.6399999999999997</v>
      </c>
      <c r="D15">
        <v>4.4000000000000004</v>
      </c>
      <c r="G15">
        <v>1</v>
      </c>
      <c r="H15" s="5">
        <f>$H$7</f>
        <v>-1.3266666666666669</v>
      </c>
      <c r="I15" s="5">
        <f>_xll.PDENSITY($H$15,SimData!$B$9:$B$1008,$H$9,$H$10,0)</f>
        <v>1.577549189711544E-2</v>
      </c>
      <c r="J15" s="5">
        <f>$J$7</f>
        <v>0.46999999999999992</v>
      </c>
      <c r="K15" s="5">
        <f>_xll.PDENSITY($J$15,SimData!$C$9:$C$1008,$J$9,$J$10,0)</f>
        <v>5.9692193338312686E-3</v>
      </c>
      <c r="L15" s="5">
        <f>$L$7</f>
        <v>0.72666666666666679</v>
      </c>
      <c r="M15" s="5">
        <f>_xll.PDENSITY($L$15,SimData!$D$9:$D$1008,$L$9,$L$10,0)</f>
        <v>7.432039907170394E-3</v>
      </c>
    </row>
    <row r="16" spans="1:13" x14ac:dyDescent="0.2">
      <c r="A16">
        <v>8</v>
      </c>
      <c r="B16">
        <v>0.41333333333333327</v>
      </c>
      <c r="C16">
        <v>2.0200000000000005</v>
      </c>
      <c r="D16">
        <v>4.4666666666666659</v>
      </c>
      <c r="G16">
        <v>2</v>
      </c>
      <c r="H16" s="10">
        <f t="shared" ref="H16:H47" si="0">1/99*($H$8-$H$7)+H15</f>
        <v>-1.2825589225589227</v>
      </c>
      <c r="I16" s="5">
        <f>_xll.PDENSITY($H$16,SimData!$B$9:$B$1008,$H$9,$H$10,0)</f>
        <v>1.8599907234948709E-2</v>
      </c>
      <c r="J16" s="10">
        <f t="shared" ref="J16:J47" si="1">1/99*($J$8-$J$7)+J15</f>
        <v>0.50737373737373725</v>
      </c>
      <c r="K16" s="5">
        <f>_xll.PDENSITY($J$16,SimData!$C$9:$C$1008,$J$9,$J$10,0)</f>
        <v>6.4271872134044504E-3</v>
      </c>
      <c r="L16" s="10">
        <f t="shared" ref="L16:L47" si="2">1/99*($L$8-$L$7)+L15</f>
        <v>0.78572390572390582</v>
      </c>
      <c r="M16" s="5">
        <f>_xll.PDENSITY($L$16,SimData!$D$9:$D$1008,$L$9,$L$10,0)</f>
        <v>8.2493776424421694E-3</v>
      </c>
    </row>
    <row r="17" spans="1:13" x14ac:dyDescent="0.2">
      <c r="A17">
        <v>9</v>
      </c>
      <c r="B17">
        <v>1.7933333333333334</v>
      </c>
      <c r="C17">
        <v>2.6399999999999997</v>
      </c>
      <c r="D17">
        <v>4.6399999999999997</v>
      </c>
      <c r="G17">
        <v>3</v>
      </c>
      <c r="H17" s="10">
        <f t="shared" si="0"/>
        <v>-1.2384511784511785</v>
      </c>
      <c r="I17" s="5">
        <f>_xll.PDENSITY($H$17,SimData!$B$9:$B$1008,$H$9,$H$10,0)</f>
        <v>2.155214267966837E-2</v>
      </c>
      <c r="J17" s="10">
        <f t="shared" si="1"/>
        <v>0.54474747474747465</v>
      </c>
      <c r="K17" s="5">
        <f>_xll.PDENSITY($J$17,SimData!$C$9:$C$1008,$J$9,$J$10,0)</f>
        <v>6.9130368548587793E-3</v>
      </c>
      <c r="L17" s="10">
        <f t="shared" si="2"/>
        <v>0.84478114478114485</v>
      </c>
      <c r="M17" s="5">
        <f>_xll.PDENSITY($L$17,SimData!$D$9:$D$1008,$L$9,$L$10,0)</f>
        <v>8.8263231924679171E-3</v>
      </c>
    </row>
    <row r="18" spans="1:13" x14ac:dyDescent="0.2">
      <c r="A18">
        <v>10</v>
      </c>
      <c r="B18">
        <v>1.7466666666666668</v>
      </c>
      <c r="C18">
        <v>2.6300000000000003</v>
      </c>
      <c r="D18">
        <v>4.2266666666666666</v>
      </c>
      <c r="G18">
        <v>4</v>
      </c>
      <c r="H18" s="10">
        <f t="shared" si="0"/>
        <v>-1.1943434343434343</v>
      </c>
      <c r="I18" s="5">
        <f>_xll.PDENSITY($H$18,SimData!$B$9:$B$1008,$H$9,$H$10,0)</f>
        <v>2.4635380852421455E-2</v>
      </c>
      <c r="J18" s="10">
        <f t="shared" si="1"/>
        <v>0.58212121212121204</v>
      </c>
      <c r="K18" s="5">
        <f>_xll.PDENSITY($J$18,SimData!$C$9:$C$1008,$J$9,$J$10,0)</f>
        <v>7.5507721023564869E-3</v>
      </c>
      <c r="L18" s="10">
        <f t="shared" si="2"/>
        <v>0.90383838383838389</v>
      </c>
      <c r="M18" s="5">
        <f>_xll.PDENSITY($L$18,SimData!$D$9:$D$1008,$L$9,$L$10,0)</f>
        <v>9.1471126343379474E-3</v>
      </c>
    </row>
    <row r="19" spans="1:13" x14ac:dyDescent="0.2">
      <c r="A19">
        <v>11</v>
      </c>
      <c r="B19">
        <v>0.89333333333333342</v>
      </c>
      <c r="C19">
        <v>2.1399999999999997</v>
      </c>
      <c r="D19">
        <v>3.0133333333333332</v>
      </c>
      <c r="G19">
        <v>5</v>
      </c>
      <c r="H19" s="10">
        <f t="shared" si="0"/>
        <v>-1.1502356902356901</v>
      </c>
      <c r="I19" s="5">
        <f>_xll.PDENSITY($H$19,SimData!$B$9:$B$1008,$H$9,$H$10,0)</f>
        <v>2.7884131537389289E-2</v>
      </c>
      <c r="J19" s="10">
        <f t="shared" si="1"/>
        <v>0.61949494949494943</v>
      </c>
      <c r="K19" s="5">
        <f>_xll.PDENSITY($J$19,SimData!$C$9:$C$1008,$J$9,$J$10,0)</f>
        <v>8.4561814398252406E-3</v>
      </c>
      <c r="L19" s="10">
        <f t="shared" si="2"/>
        <v>0.96289562289562292</v>
      </c>
      <c r="M19" s="5">
        <f>_xll.PDENSITY($L$19,SimData!$D$9:$D$1008,$L$9,$L$10,0)</f>
        <v>9.2369103722365776E-3</v>
      </c>
    </row>
    <row r="20" spans="1:13" x14ac:dyDescent="0.2">
      <c r="A20">
        <v>12</v>
      </c>
      <c r="B20">
        <v>0.66666666666666663</v>
      </c>
      <c r="C20">
        <v>3.3299999999999996</v>
      </c>
      <c r="D20">
        <v>3.1999999999999997</v>
      </c>
      <c r="G20">
        <v>6</v>
      </c>
      <c r="H20" s="10">
        <f t="shared" si="0"/>
        <v>-1.1061279461279458</v>
      </c>
      <c r="I20" s="5">
        <f>_xll.PDENSITY($H$20,SimData!$B$9:$B$1008,$H$9,$H$10,0)</f>
        <v>3.1361733922169795E-2</v>
      </c>
      <c r="J20" s="10">
        <f t="shared" si="1"/>
        <v>0.65686868686868682</v>
      </c>
      <c r="K20" s="5">
        <f>_xll.PDENSITY($J$20,SimData!$C$9:$C$1008,$J$9,$J$10,0)</f>
        <v>9.6969495443796662E-3</v>
      </c>
      <c r="L20" s="10">
        <f t="shared" si="2"/>
        <v>1.0219528619528619</v>
      </c>
      <c r="M20" s="5">
        <f>_xll.PDENSITY($L$20,SimData!$D$9:$D$1008,$L$9,$L$10,0)</f>
        <v>9.1554442800509343E-3</v>
      </c>
    </row>
    <row r="21" spans="1:13" x14ac:dyDescent="0.2">
      <c r="A21">
        <v>13</v>
      </c>
      <c r="B21">
        <v>0.52666666666666673</v>
      </c>
      <c r="C21">
        <v>1.8299999999999996</v>
      </c>
      <c r="D21">
        <v>2.6599999999999993</v>
      </c>
      <c r="G21">
        <v>7</v>
      </c>
      <c r="H21" s="10">
        <f t="shared" si="0"/>
        <v>-1.0620202020202016</v>
      </c>
      <c r="I21" s="5">
        <f>_xll.PDENSITY($H$21,SimData!$B$9:$B$1008,$H$9,$H$10,0)</f>
        <v>3.5152466858327729E-2</v>
      </c>
      <c r="J21" s="10">
        <f t="shared" si="1"/>
        <v>0.69424242424242422</v>
      </c>
      <c r="K21" s="5">
        <f>_xll.PDENSITY($J$21,SimData!$C$9:$C$1008,$J$9,$J$10,0)</f>
        <v>1.1266823720529003E-2</v>
      </c>
      <c r="L21" s="10">
        <f t="shared" si="2"/>
        <v>1.081010101010101</v>
      </c>
      <c r="M21" s="5">
        <f>_xll.PDENSITY($L$21,SimData!$D$9:$D$1008,$L$9,$L$10,0)</f>
        <v>8.9847203520406378E-3</v>
      </c>
    </row>
    <row r="22" spans="1:13" x14ac:dyDescent="0.2">
      <c r="A22">
        <v>14</v>
      </c>
      <c r="B22">
        <v>1.6600000000000004</v>
      </c>
      <c r="C22">
        <v>2.0700000000000003</v>
      </c>
      <c r="D22">
        <v>3.7199999999999993</v>
      </c>
      <c r="G22">
        <v>8</v>
      </c>
      <c r="H22" s="10">
        <f t="shared" si="0"/>
        <v>-1.0179124579124574</v>
      </c>
      <c r="I22" s="5">
        <f>_xll.PDENSITY($H$22,SimData!$B$9:$B$1008,$H$9,$H$10,0)</f>
        <v>3.9351477969359491E-2</v>
      </c>
      <c r="J22" s="10">
        <f t="shared" si="1"/>
        <v>0.73161616161616161</v>
      </c>
      <c r="K22" s="5">
        <f>_xll.PDENSITY($J$22,SimData!$C$9:$C$1008,$J$9,$J$10,0)</f>
        <v>1.3088080839143805E-2</v>
      </c>
      <c r="L22" s="10">
        <f t="shared" si="2"/>
        <v>1.14006734006734</v>
      </c>
      <c r="M22" s="5">
        <f>_xll.PDENSITY($L$22,SimData!$D$9:$D$1008,$L$9,$L$10,0)</f>
        <v>8.8144946892445789E-3</v>
      </c>
    </row>
    <row r="23" spans="1:13" x14ac:dyDescent="0.2">
      <c r="A23">
        <v>15</v>
      </c>
      <c r="B23">
        <v>0.55999999999999994</v>
      </c>
      <c r="C23">
        <v>2.5300000000000002</v>
      </c>
      <c r="D23">
        <v>2.6466666666666665</v>
      </c>
      <c r="G23">
        <v>9</v>
      </c>
      <c r="H23" s="10">
        <f t="shared" si="0"/>
        <v>-0.97380471380471334</v>
      </c>
      <c r="I23" s="5">
        <f>_xll.PDENSITY($H$23,SimData!$B$9:$B$1008,$H$9,$H$10,0)</f>
        <v>4.4056548546733562E-2</v>
      </c>
      <c r="J23" s="10">
        <f t="shared" si="1"/>
        <v>0.768989898989899</v>
      </c>
      <c r="K23" s="5">
        <f>_xll.PDENSITY($J$23,SimData!$C$9:$C$1008,$J$9,$J$10,0)</f>
        <v>1.5047677500873892E-2</v>
      </c>
      <c r="L23" s="10">
        <f t="shared" si="2"/>
        <v>1.199124579124579</v>
      </c>
      <c r="M23" s="5">
        <f>_xll.PDENSITY($L$23,SimData!$D$9:$D$1008,$L$9,$L$10,0)</f>
        <v>8.7290103987496363E-3</v>
      </c>
    </row>
    <row r="24" spans="1:13" x14ac:dyDescent="0.2">
      <c r="A24">
        <v>16</v>
      </c>
      <c r="B24">
        <v>0.7400000000000001</v>
      </c>
      <c r="C24">
        <v>2.3299999999999996</v>
      </c>
      <c r="D24">
        <v>3.1866666666666661</v>
      </c>
      <c r="G24">
        <v>10</v>
      </c>
      <c r="H24" s="10">
        <f t="shared" si="0"/>
        <v>-0.92969696969696924</v>
      </c>
      <c r="I24" s="5">
        <f>_xll.PDENSITY($H$24,SimData!$B$9:$B$1008,$H$9,$H$10,0)</f>
        <v>4.9364685005376961E-2</v>
      </c>
      <c r="J24" s="10">
        <f t="shared" si="1"/>
        <v>0.80636363636363639</v>
      </c>
      <c r="K24" s="5">
        <f>_xll.PDENSITY($J$24,SimData!$C$9:$C$1008,$J$9,$J$10,0)</f>
        <v>1.7059364035464625E-2</v>
      </c>
      <c r="L24" s="10">
        <f t="shared" si="2"/>
        <v>1.2581818181818181</v>
      </c>
      <c r="M24" s="5">
        <f>_xll.PDENSITY($L$24,SimData!$D$9:$D$1008,$L$9,$L$10,0)</f>
        <v>8.7975653681116039E-3</v>
      </c>
    </row>
    <row r="25" spans="1:13" x14ac:dyDescent="0.2">
      <c r="A25">
        <v>17</v>
      </c>
      <c r="B25">
        <v>1.04</v>
      </c>
      <c r="C25">
        <v>2.8300000000000005</v>
      </c>
      <c r="D25">
        <v>4.9999999999999991</v>
      </c>
      <c r="G25">
        <v>11</v>
      </c>
      <c r="H25" s="10">
        <f t="shared" si="0"/>
        <v>-0.88558922558922515</v>
      </c>
      <c r="I25" s="5">
        <f>_xll.PDENSITY($H$25,SimData!$B$9:$B$1008,$H$9,$H$10,0)</f>
        <v>5.5373874782186291E-2</v>
      </c>
      <c r="J25" s="10">
        <f t="shared" si="1"/>
        <v>0.84373737373737379</v>
      </c>
      <c r="K25" s="5">
        <f>_xll.PDENSITY($J$25,SimData!$C$9:$C$1008,$J$9,$J$10,0)</f>
        <v>1.9131299892330606E-2</v>
      </c>
      <c r="L25" s="10">
        <f t="shared" si="2"/>
        <v>1.3172390572390571</v>
      </c>
      <c r="M25" s="5">
        <f>_xll.PDENSITY($L$25,SimData!$D$9:$D$1008,$L$9,$L$10,0)</f>
        <v>9.0703901063866662E-3</v>
      </c>
    </row>
    <row r="26" spans="1:13" x14ac:dyDescent="0.2">
      <c r="A26">
        <v>18</v>
      </c>
      <c r="B26">
        <v>0.15333333333333329</v>
      </c>
      <c r="C26">
        <v>2.54</v>
      </c>
      <c r="D26">
        <v>2.8533333333333331</v>
      </c>
      <c r="G26">
        <v>12</v>
      </c>
      <c r="H26" s="10">
        <f t="shared" si="0"/>
        <v>-0.84148148148148105</v>
      </c>
      <c r="I26" s="5">
        <f>_xll.PDENSITY($H$26,SimData!$B$9:$B$1008,$H$9,$H$10,0)</f>
        <v>6.218715952829356E-2</v>
      </c>
      <c r="J26" s="10">
        <f t="shared" si="1"/>
        <v>0.88111111111111118</v>
      </c>
      <c r="K26" s="5">
        <f>_xll.PDENSITY($J$26,SimData!$C$9:$C$1008,$J$9,$J$10,0)</f>
        <v>2.1411765292189439E-2</v>
      </c>
      <c r="L26" s="10">
        <f t="shared" si="2"/>
        <v>1.3762962962962961</v>
      </c>
      <c r="M26" s="5">
        <f>_xll.PDENSITY($L$26,SimData!$D$9:$D$1008,$L$9,$L$10,0)</f>
        <v>9.5804332596000959E-3</v>
      </c>
    </row>
    <row r="27" spans="1:13" x14ac:dyDescent="0.2">
      <c r="A27">
        <v>19</v>
      </c>
      <c r="B27">
        <v>-0.36666666666666664</v>
      </c>
      <c r="C27">
        <v>2.86</v>
      </c>
      <c r="D27">
        <v>4.4066666666666663</v>
      </c>
      <c r="G27">
        <v>13</v>
      </c>
      <c r="H27" s="10">
        <f t="shared" si="0"/>
        <v>-0.79737373737373696</v>
      </c>
      <c r="I27" s="5">
        <f>_xll.PDENSITY($H$27,SimData!$B$9:$B$1008,$H$9,$H$10,0)</f>
        <v>6.991400999307168E-2</v>
      </c>
      <c r="J27" s="10">
        <f t="shared" si="1"/>
        <v>0.91848484848484857</v>
      </c>
      <c r="K27" s="5">
        <f>_xll.PDENSITY($J$27,SimData!$C$9:$C$1008,$J$9,$J$10,0)</f>
        <v>2.4188536446832679E-2</v>
      </c>
      <c r="L27" s="10">
        <f t="shared" si="2"/>
        <v>1.4353535353535352</v>
      </c>
      <c r="M27" s="5">
        <f>_xll.PDENSITY($L$27,SimData!$D$9:$D$1008,$L$9,$L$10,0)</f>
        <v>1.0350845021943113E-2</v>
      </c>
    </row>
    <row r="28" spans="1:13" x14ac:dyDescent="0.2">
      <c r="A28">
        <v>20</v>
      </c>
      <c r="B28">
        <v>1.7200000000000002</v>
      </c>
      <c r="C28">
        <v>2</v>
      </c>
      <c r="D28">
        <v>3.1199999999999997</v>
      </c>
      <c r="G28">
        <v>14</v>
      </c>
      <c r="H28" s="10">
        <f t="shared" si="0"/>
        <v>-0.75326599326599286</v>
      </c>
      <c r="I28" s="5">
        <f>_xll.PDENSITY($H$28,SimData!$B$9:$B$1008,$H$9,$H$10,0)</f>
        <v>7.8664063431618067E-2</v>
      </c>
      <c r="J28" s="10">
        <f t="shared" si="1"/>
        <v>0.95585858585858596</v>
      </c>
      <c r="K28" s="5">
        <f>_xll.PDENSITY($J$28,SimData!$C$9:$C$1008,$J$9,$J$10,0)</f>
        <v>2.7831055110938054E-2</v>
      </c>
      <c r="L28" s="10">
        <f t="shared" si="2"/>
        <v>1.4944107744107742</v>
      </c>
      <c r="M28" s="5">
        <f>_xll.PDENSITY($L$28,SimData!$D$9:$D$1008,$L$9,$L$10,0)</f>
        <v>1.1406749833826838E-2</v>
      </c>
    </row>
    <row r="29" spans="1:13" x14ac:dyDescent="0.2">
      <c r="A29">
        <v>21</v>
      </c>
      <c r="B29">
        <v>0.6133333333333334</v>
      </c>
      <c r="C29">
        <v>2.6399999999999992</v>
      </c>
      <c r="D29">
        <v>5.4733333333333336</v>
      </c>
      <c r="G29">
        <v>15</v>
      </c>
      <c r="H29" s="10">
        <f t="shared" si="0"/>
        <v>-0.70915824915824877</v>
      </c>
      <c r="I29" s="5">
        <f>_xll.PDENSITY($H$29,SimData!$B$9:$B$1008,$H$9,$H$10,0)</f>
        <v>8.8530824636369063E-2</v>
      </c>
      <c r="J29" s="10">
        <f t="shared" si="1"/>
        <v>0.99323232323232336</v>
      </c>
      <c r="K29" s="5">
        <f>_xll.PDENSITY($J$29,SimData!$C$9:$C$1008,$J$9,$J$10,0)</f>
        <v>3.2684950204565084E-2</v>
      </c>
      <c r="L29" s="10">
        <f t="shared" si="2"/>
        <v>1.5534680134680132</v>
      </c>
      <c r="M29" s="5">
        <f>_xll.PDENSITY($L$29,SimData!$D$9:$D$1008,$L$9,$L$10,0)</f>
        <v>1.2788051616172285E-2</v>
      </c>
    </row>
    <row r="30" spans="1:13" x14ac:dyDescent="0.2">
      <c r="A30">
        <v>22</v>
      </c>
      <c r="B30">
        <v>-9.3333333333333476E-2</v>
      </c>
      <c r="C30">
        <v>1.9199999999999995</v>
      </c>
      <c r="D30">
        <v>4.6599999999999993</v>
      </c>
      <c r="G30">
        <v>16</v>
      </c>
      <c r="H30" s="10">
        <f t="shared" si="0"/>
        <v>-0.66505050505050467</v>
      </c>
      <c r="I30" s="5">
        <f>_xll.PDENSITY($H$30,SimData!$B$9:$B$1008,$H$9,$H$10,0)</f>
        <v>9.956697120471468E-2</v>
      </c>
      <c r="J30" s="10">
        <f t="shared" si="1"/>
        <v>1.0306060606060607</v>
      </c>
      <c r="K30" s="5">
        <f>_xll.PDENSITY($J$30,SimData!$C$9:$C$1008,$J$9,$J$10,0)</f>
        <v>3.8948563348291859E-2</v>
      </c>
      <c r="L30" s="10">
        <f t="shared" si="2"/>
        <v>1.6125252525252523</v>
      </c>
      <c r="M30" s="5">
        <f>_xll.PDENSITY($L$30,SimData!$D$9:$D$1008,$L$9,$L$10,0)</f>
        <v>1.4558108776658524E-2</v>
      </c>
    </row>
    <row r="31" spans="1:13" x14ac:dyDescent="0.2">
      <c r="A31">
        <v>23</v>
      </c>
      <c r="B31">
        <v>1.1866666666666668</v>
      </c>
      <c r="C31">
        <v>1.47</v>
      </c>
      <c r="D31">
        <v>4.8133333333333317</v>
      </c>
      <c r="G31">
        <v>17</v>
      </c>
      <c r="H31" s="10">
        <f t="shared" si="0"/>
        <v>-0.62094276094276057</v>
      </c>
      <c r="I31" s="5">
        <f>_xll.PDENSITY($H$31,SimData!$B$9:$B$1008,$H$9,$H$10,0)</f>
        <v>0.11175677080558999</v>
      </c>
      <c r="J31" s="10">
        <f t="shared" si="1"/>
        <v>1.067979797979798</v>
      </c>
      <c r="K31" s="5">
        <f>_xll.PDENSITY($J$31,SimData!$C$9:$C$1008,$J$9,$J$10,0)</f>
        <v>4.6572896901894881E-2</v>
      </c>
      <c r="L31" s="10">
        <f t="shared" si="2"/>
        <v>1.6715824915824913</v>
      </c>
      <c r="M31" s="5">
        <f>_xll.PDENSITY($L$31,SimData!$D$9:$D$1008,$L$9,$L$10,0)</f>
        <v>1.6802696237824176E-2</v>
      </c>
    </row>
    <row r="32" spans="1:13" x14ac:dyDescent="0.2">
      <c r="A32">
        <v>24</v>
      </c>
      <c r="B32">
        <v>0.99333333333333351</v>
      </c>
      <c r="C32">
        <v>1.86</v>
      </c>
      <c r="D32">
        <v>3.546666666666666</v>
      </c>
      <c r="G32">
        <v>18</v>
      </c>
      <c r="H32" s="10">
        <f t="shared" si="0"/>
        <v>-0.57683501683501648</v>
      </c>
      <c r="I32" s="5">
        <f>_xll.PDENSITY($H$32,SimData!$B$9:$B$1008,$H$9,$H$10,0)</f>
        <v>0.12499328634428702</v>
      </c>
      <c r="J32" s="10">
        <f t="shared" si="1"/>
        <v>1.1053535353535353</v>
      </c>
      <c r="K32" s="5">
        <f>_xll.PDENSITY($J$32,SimData!$C$9:$C$1008,$J$9,$J$10,0)</f>
        <v>5.5224340873061495E-2</v>
      </c>
      <c r="L32" s="10">
        <f t="shared" si="2"/>
        <v>1.7306397306397303</v>
      </c>
      <c r="M32" s="5">
        <f>_xll.PDENSITY($L$32,SimData!$D$9:$D$1008,$L$9,$L$10,0)</f>
        <v>1.9616338118281576E-2</v>
      </c>
    </row>
    <row r="33" spans="1:13" x14ac:dyDescent="0.2">
      <c r="A33">
        <v>25</v>
      </c>
      <c r="B33">
        <v>0.82666666666666666</v>
      </c>
      <c r="C33">
        <v>2.5099999999999998</v>
      </c>
      <c r="D33">
        <v>2.6466666666666665</v>
      </c>
      <c r="G33">
        <v>19</v>
      </c>
      <c r="H33" s="10">
        <f t="shared" si="0"/>
        <v>-0.53272727272727238</v>
      </c>
      <c r="I33" s="5">
        <f>_xll.PDENSITY($H$33,SimData!$B$9:$B$1008,$H$9,$H$10,0)</f>
        <v>0.13906784035084158</v>
      </c>
      <c r="J33" s="10">
        <f t="shared" si="1"/>
        <v>1.1427272727272726</v>
      </c>
      <c r="K33" s="5">
        <f>_xll.PDENSITY($J$33,SimData!$C$9:$C$1008,$J$9,$J$10,0)</f>
        <v>6.4333050059677446E-2</v>
      </c>
      <c r="L33" s="10">
        <f t="shared" si="2"/>
        <v>1.7896969696969693</v>
      </c>
      <c r="M33" s="5">
        <f>_xll.PDENSITY($L$33,SimData!$D$9:$D$1008,$L$9,$L$10,0)</f>
        <v>2.3078986070192379E-2</v>
      </c>
    </row>
    <row r="34" spans="1:13" x14ac:dyDescent="0.2">
      <c r="A34">
        <v>26</v>
      </c>
      <c r="B34">
        <v>-0.87333333333333329</v>
      </c>
      <c r="C34">
        <v>1.8199999999999998</v>
      </c>
      <c r="D34">
        <v>3.8533333333333326</v>
      </c>
      <c r="G34">
        <v>20</v>
      </c>
      <c r="H34" s="10">
        <f t="shared" si="0"/>
        <v>-0.48861952861952829</v>
      </c>
      <c r="I34" s="5">
        <f>_xll.PDENSITY($H$34,SimData!$B$9:$B$1008,$H$9,$H$10,0)</f>
        <v>0.15367696205979503</v>
      </c>
      <c r="J34" s="10">
        <f t="shared" si="1"/>
        <v>1.1801010101010099</v>
      </c>
      <c r="K34" s="5">
        <f>_xll.PDENSITY($J$34,SimData!$C$9:$C$1008,$J$9,$J$10,0)</f>
        <v>7.3223706093184016E-2</v>
      </c>
      <c r="L34" s="10">
        <f t="shared" si="2"/>
        <v>1.8487542087542084</v>
      </c>
      <c r="M34" s="5">
        <f>_xll.PDENSITY($L$34,SimData!$D$9:$D$1008,$L$9,$L$10,0)</f>
        <v>2.7232872637613599E-2</v>
      </c>
    </row>
    <row r="35" spans="1:13" x14ac:dyDescent="0.2">
      <c r="A35">
        <v>27</v>
      </c>
      <c r="B35">
        <v>1.0066666666666668</v>
      </c>
      <c r="C35">
        <v>2.85</v>
      </c>
      <c r="D35">
        <v>3.833333333333333</v>
      </c>
      <c r="G35">
        <v>21</v>
      </c>
      <c r="H35" s="10">
        <f t="shared" si="0"/>
        <v>-0.44451178451178419</v>
      </c>
      <c r="I35" s="5">
        <f>_xll.PDENSITY($H$35,SimData!$B$9:$B$1008,$H$9,$H$10,0)</f>
        <v>0.16844865141642867</v>
      </c>
      <c r="J35" s="10">
        <f t="shared" si="1"/>
        <v>1.2174747474747472</v>
      </c>
      <c r="K35" s="5">
        <f>_xll.PDENSITY($J$35,SimData!$C$9:$C$1008,$J$9,$J$10,0)</f>
        <v>8.1298087937779012E-2</v>
      </c>
      <c r="L35" s="10">
        <f t="shared" si="2"/>
        <v>1.9078114478114474</v>
      </c>
      <c r="M35" s="5">
        <f>_xll.PDENSITY($L$35,SimData!$D$9:$D$1008,$L$9,$L$10,0)</f>
        <v>3.2073230626730481E-2</v>
      </c>
    </row>
    <row r="36" spans="1:13" x14ac:dyDescent="0.2">
      <c r="A36">
        <v>28</v>
      </c>
      <c r="B36">
        <v>6.0000000000000026E-2</v>
      </c>
      <c r="C36">
        <v>2.41</v>
      </c>
      <c r="D36">
        <v>3.2199999999999993</v>
      </c>
      <c r="G36">
        <v>22</v>
      </c>
      <c r="H36" s="10">
        <f t="shared" si="0"/>
        <v>-0.4004040404040401</v>
      </c>
      <c r="I36" s="5">
        <f>_xll.PDENSITY($H$36,SimData!$B$9:$B$1008,$H$9,$H$10,0)</f>
        <v>0.18298610479161939</v>
      </c>
      <c r="J36" s="10">
        <f t="shared" si="1"/>
        <v>1.2548484848484844</v>
      </c>
      <c r="K36" s="5">
        <f>_xll.PDENSITY($J$36,SimData!$C$9:$C$1008,$J$9,$J$10,0)</f>
        <v>8.8219547522658065E-2</v>
      </c>
      <c r="L36" s="10">
        <f t="shared" si="2"/>
        <v>1.9668686868686864</v>
      </c>
      <c r="M36" s="5">
        <f>_xll.PDENSITY($L$36,SimData!$D$9:$D$1008,$L$9,$L$10,0)</f>
        <v>3.7563996956719227E-2</v>
      </c>
    </row>
    <row r="37" spans="1:13" x14ac:dyDescent="0.2">
      <c r="A37">
        <v>29</v>
      </c>
      <c r="B37">
        <v>0.52666666666666662</v>
      </c>
      <c r="C37">
        <v>2.94</v>
      </c>
      <c r="D37">
        <v>2.6666666666666661</v>
      </c>
      <c r="G37">
        <v>23</v>
      </c>
      <c r="H37" s="10">
        <f t="shared" si="0"/>
        <v>-0.356296296296296</v>
      </c>
      <c r="I37" s="5">
        <f>_xll.PDENSITY($H$37,SimData!$B$9:$B$1008,$H$9,$H$10,0)</f>
        <v>0.19692349780456223</v>
      </c>
      <c r="J37" s="10">
        <f t="shared" si="1"/>
        <v>1.2922222222222217</v>
      </c>
      <c r="K37" s="5">
        <f>_xll.PDENSITY($J$37,SimData!$C$9:$C$1008,$J$9,$J$10,0)</f>
        <v>9.4044817547740717E-2</v>
      </c>
      <c r="L37" s="10">
        <f t="shared" si="2"/>
        <v>2.0259259259259257</v>
      </c>
      <c r="M37" s="5">
        <f>_xll.PDENSITY($L$37,SimData!$D$9:$D$1008,$L$9,$L$10,0)</f>
        <v>4.3679998336470467E-2</v>
      </c>
    </row>
    <row r="38" spans="1:13" x14ac:dyDescent="0.2">
      <c r="A38">
        <v>30</v>
      </c>
      <c r="B38">
        <v>1.0400000000000003</v>
      </c>
      <c r="C38">
        <v>2.64</v>
      </c>
      <c r="D38">
        <v>4.5</v>
      </c>
      <c r="G38">
        <v>24</v>
      </c>
      <c r="H38" s="10">
        <f t="shared" si="0"/>
        <v>-0.3121885521885519</v>
      </c>
      <c r="I38" s="5">
        <f>_xll.PDENSITY($H$38,SimData!$B$9:$B$1008,$H$9,$H$10,0)</f>
        <v>0.20998523565058264</v>
      </c>
      <c r="J38" s="10">
        <f t="shared" si="1"/>
        <v>1.329595959595959</v>
      </c>
      <c r="K38" s="5">
        <f>_xll.PDENSITY($J$38,SimData!$C$9:$C$1008,$J$9,$J$10,0)</f>
        <v>9.9260582214929088E-2</v>
      </c>
      <c r="L38" s="10">
        <f t="shared" si="2"/>
        <v>2.0849831649831647</v>
      </c>
      <c r="M38" s="5">
        <f>_xll.PDENSITY($L$38,SimData!$D$9:$D$1008,$L$9,$L$10,0)</f>
        <v>5.0463556195766021E-2</v>
      </c>
    </row>
    <row r="39" spans="1:13" x14ac:dyDescent="0.2">
      <c r="A39">
        <v>31</v>
      </c>
      <c r="B39">
        <v>1.2933333333333334</v>
      </c>
      <c r="C39">
        <v>2.7399999999999998</v>
      </c>
      <c r="D39">
        <v>2.5066666666666664</v>
      </c>
      <c r="G39">
        <v>25</v>
      </c>
      <c r="H39" s="10">
        <f t="shared" si="0"/>
        <v>-0.26808080808080781</v>
      </c>
      <c r="I39" s="5">
        <f>_xll.PDENSITY($H$39,SimData!$B$9:$B$1008,$H$9,$H$10,0)</f>
        <v>0.22203774963041437</v>
      </c>
      <c r="J39" s="10">
        <f t="shared" si="1"/>
        <v>1.3669696969696963</v>
      </c>
      <c r="K39" s="5">
        <f>_xll.PDENSITY($J$39,SimData!$C$9:$C$1008,$J$9,$J$10,0)</f>
        <v>0.10470773625630066</v>
      </c>
      <c r="L39" s="10">
        <f t="shared" si="2"/>
        <v>2.1440404040404037</v>
      </c>
      <c r="M39" s="5">
        <f>_xll.PDENSITY($L$39,SimData!$D$9:$D$1008,$L$9,$L$10,0)</f>
        <v>5.8071778861728707E-2</v>
      </c>
    </row>
    <row r="40" spans="1:13" x14ac:dyDescent="0.2">
      <c r="A40">
        <v>32</v>
      </c>
      <c r="B40">
        <v>0.80666666666666664</v>
      </c>
      <c r="C40">
        <v>2.58</v>
      </c>
      <c r="D40">
        <v>3.5399999999999996</v>
      </c>
      <c r="G40">
        <v>26</v>
      </c>
      <c r="H40" s="10">
        <f t="shared" si="0"/>
        <v>-0.22397306397306369</v>
      </c>
      <c r="I40" s="5">
        <f>_xll.PDENSITY($H$40,SimData!$B$9:$B$1008,$H$9,$H$10,0)</f>
        <v>0.23312243647726855</v>
      </c>
      <c r="J40" s="10">
        <f t="shared" si="1"/>
        <v>1.4043434343434336</v>
      </c>
      <c r="K40" s="5">
        <f>_xll.PDENSITY($J$40,SimData!$C$9:$C$1008,$J$9,$J$10,0)</f>
        <v>0.11140794490387138</v>
      </c>
      <c r="L40" s="10">
        <f t="shared" si="2"/>
        <v>2.2030976430976428</v>
      </c>
      <c r="M40" s="5">
        <f>_xll.PDENSITY($L$40,SimData!$D$9:$D$1008,$L$9,$L$10,0)</f>
        <v>6.6787280831228035E-2</v>
      </c>
    </row>
    <row r="41" spans="1:13" x14ac:dyDescent="0.2">
      <c r="A41">
        <v>33</v>
      </c>
      <c r="B41">
        <v>0.69333333333333325</v>
      </c>
      <c r="C41">
        <v>2</v>
      </c>
      <c r="D41">
        <v>3.4466666666666659</v>
      </c>
      <c r="G41">
        <v>27</v>
      </c>
      <c r="H41" s="10">
        <f t="shared" si="0"/>
        <v>-0.17986531986531956</v>
      </c>
      <c r="I41" s="5">
        <f>_xll.PDENSITY($H$41,SimData!$B$9:$B$1008,$H$9,$H$10,0)</f>
        <v>0.2434608066985155</v>
      </c>
      <c r="J41" s="10">
        <f t="shared" si="1"/>
        <v>1.4417171717171708</v>
      </c>
      <c r="K41" s="5">
        <f>_xll.PDENSITY($J$41,SimData!$C$9:$C$1008,$J$9,$J$10,0)</f>
        <v>0.12033578610533736</v>
      </c>
      <c r="L41" s="10">
        <f t="shared" si="2"/>
        <v>2.2621548821548818</v>
      </c>
      <c r="M41" s="5">
        <f>_xll.PDENSITY($L$41,SimData!$D$9:$D$1008,$L$9,$L$10,0)</f>
        <v>7.6973656212472111E-2</v>
      </c>
    </row>
    <row r="42" spans="1:13" x14ac:dyDescent="0.2">
      <c r="A42">
        <v>34</v>
      </c>
      <c r="B42">
        <v>1.4400000000000004</v>
      </c>
      <c r="C42">
        <v>2.66</v>
      </c>
      <c r="D42">
        <v>3.9666666666666663</v>
      </c>
      <c r="G42">
        <v>28</v>
      </c>
      <c r="H42" s="10">
        <f t="shared" si="0"/>
        <v>-0.13575757575757544</v>
      </c>
      <c r="I42" s="5">
        <f>_xll.PDENSITY($H$42,SimData!$B$9:$B$1008,$H$9,$H$10,0)</f>
        <v>0.25342860984780413</v>
      </c>
      <c r="J42" s="10">
        <f t="shared" si="1"/>
        <v>1.4790909090909081</v>
      </c>
      <c r="K42" s="5">
        <f>_xll.PDENSITY($J$42,SimData!$C$9:$C$1008,$J$9,$J$10,0)</f>
        <v>0.13219688915534805</v>
      </c>
      <c r="L42" s="10">
        <f t="shared" si="2"/>
        <v>2.3212121212121208</v>
      </c>
      <c r="M42" s="5">
        <f>_xll.PDENSITY($L$42,SimData!$D$9:$D$1008,$L$9,$L$10,0)</f>
        <v>8.8977036314338107E-2</v>
      </c>
    </row>
    <row r="43" spans="1:13" x14ac:dyDescent="0.2">
      <c r="A43">
        <v>35</v>
      </c>
      <c r="B43">
        <v>1.2799999999999998</v>
      </c>
      <c r="C43">
        <v>3.4</v>
      </c>
      <c r="D43">
        <v>5.0133333333333328</v>
      </c>
      <c r="G43">
        <v>29</v>
      </c>
      <c r="H43" s="10">
        <f t="shared" si="0"/>
        <v>-9.1649831649831315E-2</v>
      </c>
      <c r="I43" s="5">
        <f>_xll.PDENSITY($H$43,SimData!$B$9:$B$1008,$H$9,$H$10,0)</f>
        <v>0.26350331347714612</v>
      </c>
      <c r="J43" s="10">
        <f t="shared" si="1"/>
        <v>1.5164646464646454</v>
      </c>
      <c r="K43" s="5">
        <f>_xll.PDENSITY($J$43,SimData!$C$9:$C$1008,$J$9,$J$10,0)</f>
        <v>0.14727260884896948</v>
      </c>
      <c r="L43" s="10">
        <f t="shared" si="2"/>
        <v>2.3802693602693599</v>
      </c>
      <c r="M43" s="5">
        <f>_xll.PDENSITY($L$43,SimData!$D$9:$D$1008,$L$9,$L$10,0)</f>
        <v>0.102999910116869</v>
      </c>
    </row>
    <row r="44" spans="1:13" x14ac:dyDescent="0.2">
      <c r="A44">
        <v>36</v>
      </c>
      <c r="B44">
        <v>-0.19333333333333338</v>
      </c>
      <c r="C44">
        <v>2.41</v>
      </c>
      <c r="D44">
        <v>4.3599999999999994</v>
      </c>
      <c r="G44">
        <v>30</v>
      </c>
      <c r="H44" s="10">
        <f t="shared" si="0"/>
        <v>-4.7542087542087198E-2</v>
      </c>
      <c r="I44" s="5">
        <f>_xll.PDENSITY($H$44,SimData!$B$9:$B$1008,$H$9,$H$10,0)</f>
        <v>0.27419603534377385</v>
      </c>
      <c r="J44" s="10">
        <f t="shared" si="1"/>
        <v>1.5538383838383827</v>
      </c>
      <c r="K44" s="5">
        <f>_xll.PDENSITY($J$44,SimData!$C$9:$C$1008,$J$9,$J$10,0)</f>
        <v>0.16537408140074986</v>
      </c>
      <c r="L44" s="10">
        <f t="shared" si="2"/>
        <v>2.4393265993265989</v>
      </c>
      <c r="M44" s="5">
        <f>_xll.PDENSITY($L$44,SimData!$D$9:$D$1008,$L$9,$L$10,0)</f>
        <v>0.11899200556791603</v>
      </c>
    </row>
    <row r="45" spans="1:13" x14ac:dyDescent="0.2">
      <c r="A45">
        <v>37</v>
      </c>
      <c r="B45">
        <v>0.36666666666666659</v>
      </c>
      <c r="C45">
        <v>1.31</v>
      </c>
      <c r="D45">
        <v>4.6933333333333334</v>
      </c>
      <c r="G45">
        <v>31</v>
      </c>
      <c r="H45" s="10">
        <f t="shared" si="0"/>
        <v>-3.4343434343430818E-3</v>
      </c>
      <c r="I45" s="5">
        <f>_xll.PDENSITY($H$45,SimData!$B$9:$B$1008,$H$9,$H$10,0)</f>
        <v>0.28598189921388589</v>
      </c>
      <c r="J45" s="10">
        <f t="shared" si="1"/>
        <v>1.59121212121212</v>
      </c>
      <c r="K45" s="5">
        <f>_xll.PDENSITY($J$45,SimData!$C$9:$C$1008,$J$9,$J$10,0)</f>
        <v>0.18591741354715996</v>
      </c>
      <c r="L45" s="10">
        <f t="shared" si="2"/>
        <v>2.4983838383838379</v>
      </c>
      <c r="M45" s="5">
        <f>_xll.PDENSITY($L$45,SimData!$D$9:$D$1008,$L$9,$L$10,0)</f>
        <v>0.13660454084314921</v>
      </c>
    </row>
    <row r="46" spans="1:13" x14ac:dyDescent="0.2">
      <c r="A46">
        <v>38</v>
      </c>
      <c r="B46">
        <v>0.62</v>
      </c>
      <c r="C46">
        <v>3.4699999999999998</v>
      </c>
      <c r="D46">
        <v>3.5999999999999996</v>
      </c>
      <c r="G46">
        <v>32</v>
      </c>
      <c r="H46" s="10">
        <f t="shared" si="0"/>
        <v>4.0673400673401035E-2</v>
      </c>
      <c r="I46" s="5">
        <f>_xll.PDENSITY($H$46,SimData!$B$9:$B$1008,$H$9,$H$10,0)</f>
        <v>0.29924047173104074</v>
      </c>
      <c r="J46" s="10">
        <f t="shared" si="1"/>
        <v>1.6285858585858572</v>
      </c>
      <c r="K46" s="5">
        <f>_xll.PDENSITY($J$46,SimData!$C$9:$C$1008,$J$9,$J$10,0)</f>
        <v>0.20809616468412359</v>
      </c>
      <c r="L46" s="10">
        <f t="shared" si="2"/>
        <v>2.557441077441077</v>
      </c>
      <c r="M46" s="5">
        <f>_xll.PDENSITY($L$46,SimData!$D$9:$D$1008,$L$9,$L$10,0)</f>
        <v>0.15523435776597969</v>
      </c>
    </row>
    <row r="47" spans="1:13" x14ac:dyDescent="0.2">
      <c r="A47">
        <v>39</v>
      </c>
      <c r="B47">
        <v>-0.60666666666666669</v>
      </c>
      <c r="C47">
        <v>2.6199999999999997</v>
      </c>
      <c r="D47">
        <v>2.3199999999999998</v>
      </c>
      <c r="G47">
        <v>33</v>
      </c>
      <c r="H47" s="10">
        <f t="shared" si="0"/>
        <v>8.4781144781145151E-2</v>
      </c>
      <c r="I47" s="5">
        <f>_xll.PDENSITY($H$47,SimData!$B$9:$B$1008,$H$9,$H$10,0)</f>
        <v>0.31421184560720306</v>
      </c>
      <c r="J47" s="10">
        <f t="shared" si="1"/>
        <v>1.6659595959595945</v>
      </c>
      <c r="K47" s="5">
        <f>_xll.PDENSITY($J$47,SimData!$C$9:$C$1008,$J$9,$J$10,0)</f>
        <v>0.23109839746021224</v>
      </c>
      <c r="L47" s="10">
        <f t="shared" si="2"/>
        <v>2.616498316498316</v>
      </c>
      <c r="M47" s="5">
        <f>_xll.PDENSITY($L$47,SimData!$D$9:$D$1008,$L$9,$L$10,0)</f>
        <v>0.1741500102021398</v>
      </c>
    </row>
    <row r="48" spans="1:13" x14ac:dyDescent="0.2">
      <c r="A48">
        <v>40</v>
      </c>
      <c r="B48">
        <v>-0.63333333333333341</v>
      </c>
      <c r="C48">
        <v>2.2799999999999998</v>
      </c>
      <c r="D48">
        <v>2.6133333333333337</v>
      </c>
      <c r="G48">
        <v>34</v>
      </c>
      <c r="H48" s="10">
        <f t="shared" ref="H48:H79" si="3">1/99*($H$8-$H$7)+H47</f>
        <v>0.12888888888888927</v>
      </c>
      <c r="I48" s="5">
        <f>_xll.PDENSITY($H$48,SimData!$B$9:$B$1008,$H$9,$H$10,0)</f>
        <v>0.3309676520799027</v>
      </c>
      <c r="J48" s="10">
        <f t="shared" ref="J48:J79" si="4">1/99*($J$8-$J$7)+J47</f>
        <v>1.7033333333333318</v>
      </c>
      <c r="K48" s="5">
        <f>_xll.PDENSITY($J$48,SimData!$C$9:$C$1008,$J$9,$J$10,0)</f>
        <v>0.2543034200212097</v>
      </c>
      <c r="L48" s="10">
        <f t="shared" ref="L48:L79" si="5">1/99*($L$8-$L$7)+L47</f>
        <v>2.675555555555555</v>
      </c>
      <c r="M48" s="5">
        <f>_xll.PDENSITY($L$48,SimData!$D$9:$D$1008,$L$9,$L$10,0)</f>
        <v>0.19265834729858095</v>
      </c>
    </row>
    <row r="49" spans="1:13" x14ac:dyDescent="0.2">
      <c r="A49">
        <v>41</v>
      </c>
      <c r="B49">
        <v>1.3266666666666667</v>
      </c>
      <c r="C49">
        <v>2.76</v>
      </c>
      <c r="D49">
        <v>2.9133333333333331</v>
      </c>
      <c r="G49">
        <v>35</v>
      </c>
      <c r="H49" s="10">
        <f t="shared" si="3"/>
        <v>0.1729966329966334</v>
      </c>
      <c r="I49" s="5">
        <f>_xll.PDENSITY($H$49,SimData!$B$9:$B$1008,$H$9,$H$10,0)</f>
        <v>0.34939349343502596</v>
      </c>
      <c r="J49" s="10">
        <f t="shared" si="4"/>
        <v>1.7407070707070691</v>
      </c>
      <c r="K49" s="5">
        <f>_xll.PDENSITY($J$49,SimData!$C$9:$C$1008,$J$9,$J$10,0)</f>
        <v>0.27740283951690919</v>
      </c>
      <c r="L49" s="10">
        <f t="shared" si="5"/>
        <v>2.7346127946127941</v>
      </c>
      <c r="M49" s="5">
        <f>_xll.PDENSITY($L$49,SimData!$D$9:$D$1008,$L$9,$L$10,0)</f>
        <v>0.21025381975173957</v>
      </c>
    </row>
    <row r="50" spans="1:13" x14ac:dyDescent="0.2">
      <c r="A50">
        <v>42</v>
      </c>
      <c r="B50">
        <v>1.1466666666666667</v>
      </c>
      <c r="C50">
        <v>3.3299999999999996</v>
      </c>
      <c r="D50">
        <v>3.4333333333333322</v>
      </c>
      <c r="G50">
        <v>36</v>
      </c>
      <c r="H50" s="10">
        <f t="shared" si="3"/>
        <v>0.21710437710437752</v>
      </c>
      <c r="I50" s="5">
        <f>_xll.PDENSITY($H$50,SimData!$B$9:$B$1008,$H$9,$H$10,0)</f>
        <v>0.36918137019571151</v>
      </c>
      <c r="J50" s="10">
        <f t="shared" si="4"/>
        <v>1.7780808080808064</v>
      </c>
      <c r="K50" s="5">
        <f>_xll.PDENSITY($J$50,SimData!$C$9:$C$1008,$J$9,$J$10,0)</f>
        <v>0.30041870722185088</v>
      </c>
      <c r="L50" s="10">
        <f t="shared" si="5"/>
        <v>2.7936700336700331</v>
      </c>
      <c r="M50" s="5">
        <f>_xll.PDENSITY($L$50,SimData!$D$9:$D$1008,$L$9,$L$10,0)</f>
        <v>0.22670137125306369</v>
      </c>
    </row>
    <row r="51" spans="1:13" x14ac:dyDescent="0.2">
      <c r="A51">
        <v>43</v>
      </c>
      <c r="B51">
        <v>-0.18666666666666662</v>
      </c>
      <c r="C51">
        <v>2.0200000000000005</v>
      </c>
      <c r="D51">
        <v>3.0533333333333332</v>
      </c>
      <c r="G51">
        <v>37</v>
      </c>
      <c r="H51" s="10">
        <f t="shared" si="3"/>
        <v>0.26121212121212162</v>
      </c>
      <c r="I51" s="5">
        <f>_xll.PDENSITY($H$51,SimData!$B$9:$B$1008,$H$9,$H$10,0)</f>
        <v>0.38983566780326845</v>
      </c>
      <c r="J51" s="10">
        <f t="shared" si="4"/>
        <v>1.8154545454545437</v>
      </c>
      <c r="K51" s="5">
        <f>_xll.PDENSITY($J$51,SimData!$C$9:$C$1008,$J$9,$J$10,0)</f>
        <v>0.32362761337494556</v>
      </c>
      <c r="L51" s="10">
        <f t="shared" si="5"/>
        <v>2.8527272727272721</v>
      </c>
      <c r="M51" s="5">
        <f>_xll.PDENSITY($L$51,SimData!$D$9:$D$1008,$L$9,$L$10,0)</f>
        <v>0.24203221713365736</v>
      </c>
    </row>
    <row r="52" spans="1:13" x14ac:dyDescent="0.2">
      <c r="A52">
        <v>44</v>
      </c>
      <c r="B52">
        <v>9.3333333333333324E-2</v>
      </c>
      <c r="C52">
        <v>2.2399999999999998</v>
      </c>
      <c r="D52">
        <v>4.1866666666666656</v>
      </c>
      <c r="G52">
        <v>38</v>
      </c>
      <c r="H52" s="10">
        <f t="shared" si="3"/>
        <v>0.30531986531986571</v>
      </c>
      <c r="I52" s="5">
        <f>_xll.PDENSITY($H$52,SimData!$B$9:$B$1008,$H$9,$H$10,0)</f>
        <v>0.41069994845302787</v>
      </c>
      <c r="J52" s="10">
        <f t="shared" si="4"/>
        <v>1.8528282828282809</v>
      </c>
      <c r="K52" s="5">
        <f>_xll.PDENSITY($J$52,SimData!$C$9:$C$1008,$J$9,$J$10,0)</f>
        <v>0.34742899048324222</v>
      </c>
      <c r="L52" s="10">
        <f t="shared" si="5"/>
        <v>2.9117845117845111</v>
      </c>
      <c r="M52" s="5">
        <f>_xll.PDENSITY($L$52,SimData!$D$9:$D$1008,$L$9,$L$10,0)</f>
        <v>0.25646558454058582</v>
      </c>
    </row>
    <row r="53" spans="1:13" x14ac:dyDescent="0.2">
      <c r="A53">
        <v>45</v>
      </c>
      <c r="B53">
        <v>-0.26</v>
      </c>
      <c r="C53">
        <v>1.6799999999999997</v>
      </c>
      <c r="D53">
        <v>3.6666666666666665</v>
      </c>
      <c r="G53">
        <v>39</v>
      </c>
      <c r="H53" s="10">
        <f t="shared" si="3"/>
        <v>0.34942760942760981</v>
      </c>
      <c r="I53" s="5">
        <f>_xll.PDENSITY($H$53,SimData!$B$9:$B$1008,$H$9,$H$10,0)</f>
        <v>0.43101038857544083</v>
      </c>
      <c r="J53" s="10">
        <f t="shared" si="4"/>
        <v>1.8902020202020182</v>
      </c>
      <c r="K53" s="5">
        <f>_xll.PDENSITY($J$53,SimData!$C$9:$C$1008,$J$9,$J$10,0)</f>
        <v>0.37220672577532593</v>
      </c>
      <c r="L53" s="10">
        <f t="shared" si="5"/>
        <v>2.9708417508417502</v>
      </c>
      <c r="M53" s="5">
        <f>_xll.PDENSITY($L$53,SimData!$D$9:$D$1008,$L$9,$L$10,0)</f>
        <v>0.2702932645644372</v>
      </c>
    </row>
    <row r="54" spans="1:13" x14ac:dyDescent="0.2">
      <c r="A54">
        <v>46</v>
      </c>
      <c r="B54">
        <v>1.34</v>
      </c>
      <c r="C54">
        <v>2.8</v>
      </c>
      <c r="D54">
        <v>3.9666666666666663</v>
      </c>
      <c r="G54">
        <v>40</v>
      </c>
      <c r="H54" s="10">
        <f t="shared" si="3"/>
        <v>0.3935353535353539</v>
      </c>
      <c r="I54" s="5">
        <f>_xll.PDENSITY($H$54,SimData!$B$9:$B$1008,$H$9,$H$10,0)</f>
        <v>0.44997443366096701</v>
      </c>
      <c r="J54" s="10">
        <f t="shared" si="4"/>
        <v>1.9275757575757555</v>
      </c>
      <c r="K54" s="5">
        <f>_xll.PDENSITY($J$54,SimData!$C$9:$C$1008,$J$9,$J$10,0)</f>
        <v>0.39822238999029413</v>
      </c>
      <c r="L54" s="10">
        <f t="shared" si="5"/>
        <v>3.0298989898989892</v>
      </c>
      <c r="M54" s="5">
        <f>_xll.PDENSITY($L$54,SimData!$D$9:$D$1008,$L$9,$L$10,0)</f>
        <v>0.28376914663268799</v>
      </c>
    </row>
    <row r="55" spans="1:13" x14ac:dyDescent="0.2">
      <c r="A55">
        <v>47</v>
      </c>
      <c r="B55">
        <v>1.5799999999999996</v>
      </c>
      <c r="C55">
        <v>2.6</v>
      </c>
      <c r="D55">
        <v>3.02</v>
      </c>
      <c r="G55">
        <v>41</v>
      </c>
      <c r="H55" s="10">
        <f t="shared" si="3"/>
        <v>0.437643097643098</v>
      </c>
      <c r="I55" s="5">
        <f>_xll.PDENSITY($H$55,SimData!$B$9:$B$1008,$H$9,$H$10,0)</f>
        <v>0.4668630836809109</v>
      </c>
      <c r="J55" s="10">
        <f t="shared" si="4"/>
        <v>1.9649494949494928</v>
      </c>
      <c r="K55" s="5">
        <f>_xll.PDENSITY($J$55,SimData!$C$9:$C$1008,$J$9,$J$10,0)</f>
        <v>0.42555369581922731</v>
      </c>
      <c r="L55" s="10">
        <f t="shared" si="5"/>
        <v>3.0889562289562282</v>
      </c>
      <c r="M55" s="5">
        <f>_xll.PDENSITY($L$55,SimData!$D$9:$D$1008,$L$9,$L$10,0)</f>
        <v>0.29703407481969579</v>
      </c>
    </row>
    <row r="56" spans="1:13" x14ac:dyDescent="0.2">
      <c r="A56">
        <v>48</v>
      </c>
      <c r="B56">
        <v>1.3933333333333335</v>
      </c>
      <c r="C56">
        <v>2.0299999999999998</v>
      </c>
      <c r="D56">
        <v>2.7399999999999998</v>
      </c>
      <c r="G56">
        <v>42</v>
      </c>
      <c r="H56" s="10">
        <f t="shared" si="3"/>
        <v>0.4817508417508421</v>
      </c>
      <c r="I56" s="5">
        <f>_xll.PDENSITY($H$56,SimData!$B$9:$B$1008,$H$9,$H$10,0)</f>
        <v>0.4810973225817331</v>
      </c>
      <c r="J56" s="10">
        <f t="shared" si="4"/>
        <v>2.0023232323232301</v>
      </c>
      <c r="K56" s="5">
        <f>_xll.PDENSITY($J$56,SimData!$C$9:$C$1008,$J$9,$J$10,0)</f>
        <v>0.45406783714312254</v>
      </c>
      <c r="L56" s="10">
        <f t="shared" si="5"/>
        <v>3.1480134680134673</v>
      </c>
      <c r="M56" s="5">
        <f>_xll.PDENSITY($L$56,SimData!$D$9:$D$1008,$L$9,$L$10,0)</f>
        <v>0.3100861855548589</v>
      </c>
    </row>
    <row r="57" spans="1:13" x14ac:dyDescent="0.2">
      <c r="A57">
        <v>49</v>
      </c>
      <c r="B57">
        <v>1.906666666666667</v>
      </c>
      <c r="C57">
        <v>3.0900000000000007</v>
      </c>
      <c r="D57">
        <v>4.1666666666666661</v>
      </c>
      <c r="G57">
        <v>43</v>
      </c>
      <c r="H57" s="10">
        <f t="shared" si="3"/>
        <v>0.52585858585858625</v>
      </c>
      <c r="I57" s="5">
        <f>_xll.PDENSITY($H$57,SimData!$B$9:$B$1008,$H$9,$H$10,0)</f>
        <v>0.49230796233756341</v>
      </c>
      <c r="J57" s="10">
        <f t="shared" si="4"/>
        <v>2.0396969696969673</v>
      </c>
      <c r="K57" s="5">
        <f>_xll.PDENSITY($J$57,SimData!$C$9:$C$1008,$J$9,$J$10,0)</f>
        <v>0.48340942715975782</v>
      </c>
      <c r="L57" s="10">
        <f t="shared" si="5"/>
        <v>3.2070707070707063</v>
      </c>
      <c r="M57" s="5">
        <f>_xll.PDENSITY($L$57,SimData!$D$9:$D$1008,$L$9,$L$10,0)</f>
        <v>0.3227894006213673</v>
      </c>
    </row>
    <row r="58" spans="1:13" x14ac:dyDescent="0.2">
      <c r="A58">
        <v>50</v>
      </c>
      <c r="B58">
        <v>1.74</v>
      </c>
      <c r="C58">
        <v>1.9999999999999996</v>
      </c>
      <c r="D58">
        <v>4.5666666666666664</v>
      </c>
      <c r="G58">
        <v>44</v>
      </c>
      <c r="H58" s="10">
        <f t="shared" si="3"/>
        <v>0.56996632996633034</v>
      </c>
      <c r="I58" s="5">
        <f>_xll.PDENSITY($H$58,SimData!$B$9:$B$1008,$H$9,$H$10,0)</f>
        <v>0.50035477403061812</v>
      </c>
      <c r="J58" s="10">
        <f t="shared" si="4"/>
        <v>2.0770707070707046</v>
      </c>
      <c r="K58" s="5">
        <f>_xll.PDENSITY($J$58,SimData!$C$9:$C$1008,$J$9,$J$10,0)</f>
        <v>0.51299094177529658</v>
      </c>
      <c r="L58" s="10">
        <f t="shared" si="5"/>
        <v>3.2661279461279453</v>
      </c>
      <c r="M58" s="5">
        <f>_xll.PDENSITY($L$58,SimData!$D$9:$D$1008,$L$9,$L$10,0)</f>
        <v>0.33490563526316858</v>
      </c>
    </row>
    <row r="59" spans="1:13" x14ac:dyDescent="0.2">
      <c r="A59">
        <v>51</v>
      </c>
      <c r="B59">
        <v>-0.28000000000000014</v>
      </c>
      <c r="C59">
        <v>2.65</v>
      </c>
      <c r="D59">
        <v>3.9999999999999991</v>
      </c>
      <c r="G59">
        <v>45</v>
      </c>
      <c r="H59" s="10">
        <f t="shared" si="3"/>
        <v>0.61407407407407444</v>
      </c>
      <c r="I59" s="5">
        <f>_xll.PDENSITY($H$59,SimData!$B$9:$B$1008,$H$9,$H$10,0)</f>
        <v>0.5053026487488691</v>
      </c>
      <c r="J59" s="10">
        <f t="shared" si="4"/>
        <v>2.1144444444444419</v>
      </c>
      <c r="K59" s="5">
        <f>_xll.PDENSITY($J$59,SimData!$C$9:$C$1008,$J$9,$J$10,0)</f>
        <v>0.54199233886385922</v>
      </c>
      <c r="L59" s="10">
        <f t="shared" si="5"/>
        <v>3.3251851851851844</v>
      </c>
      <c r="M59" s="5">
        <f>_xll.PDENSITY($L$59,SimData!$D$9:$D$1008,$L$9,$L$10,0)</f>
        <v>0.34614013620766043</v>
      </c>
    </row>
    <row r="60" spans="1:13" x14ac:dyDescent="0.2">
      <c r="A60">
        <v>52</v>
      </c>
      <c r="B60">
        <v>0.71333333333333326</v>
      </c>
      <c r="C60">
        <v>3.5</v>
      </c>
      <c r="D60">
        <v>3.4933333333333332</v>
      </c>
      <c r="G60">
        <v>46</v>
      </c>
      <c r="H60" s="10">
        <f t="shared" si="3"/>
        <v>0.65818181818181853</v>
      </c>
      <c r="I60" s="5">
        <f>_xll.PDENSITY($H$60,SimData!$B$9:$B$1008,$H$9,$H$10,0)</f>
        <v>0.50736485381603968</v>
      </c>
      <c r="J60" s="10">
        <f t="shared" si="4"/>
        <v>2.1518181818181792</v>
      </c>
      <c r="K60" s="5">
        <f>_xll.PDENSITY($J$60,SimData!$C$9:$C$1008,$J$9,$J$10,0)</f>
        <v>0.56939162565838841</v>
      </c>
      <c r="L60" s="10">
        <f t="shared" si="5"/>
        <v>3.3842424242424234</v>
      </c>
      <c r="M60" s="5">
        <f>_xll.PDENSITY($L$60,SimData!$D$9:$D$1008,$L$9,$L$10,0)</f>
        <v>0.3561977148948236</v>
      </c>
    </row>
    <row r="61" spans="1:13" x14ac:dyDescent="0.2">
      <c r="A61">
        <v>53</v>
      </c>
      <c r="B61">
        <v>1.0066666666666668</v>
      </c>
      <c r="C61">
        <v>2.3199999999999998</v>
      </c>
      <c r="D61">
        <v>4.1066666666666656</v>
      </c>
      <c r="G61">
        <v>47</v>
      </c>
      <c r="H61" s="10">
        <f t="shared" si="3"/>
        <v>0.70228956228956263</v>
      </c>
      <c r="I61" s="5">
        <f>_xll.PDENSITY($H$61,SimData!$B$9:$B$1008,$H$9,$H$10,0)</f>
        <v>0.50683168419363844</v>
      </c>
      <c r="J61" s="10">
        <f t="shared" si="4"/>
        <v>2.1891919191919165</v>
      </c>
      <c r="K61" s="5">
        <f>_xll.PDENSITY($J$61,SimData!$C$9:$C$1008,$J$9,$J$10,0)</f>
        <v>0.5940479562753197</v>
      </c>
      <c r="L61" s="10">
        <f t="shared" si="5"/>
        <v>3.4432996632996624</v>
      </c>
      <c r="M61" s="5">
        <f>_xll.PDENSITY($L$61,SimData!$D$9:$D$1008,$L$9,$L$10,0)</f>
        <v>0.36485121009686455</v>
      </c>
    </row>
    <row r="62" spans="1:13" x14ac:dyDescent="0.2">
      <c r="A62">
        <v>54</v>
      </c>
      <c r="B62">
        <v>0.61333333333333317</v>
      </c>
      <c r="C62">
        <v>2.37</v>
      </c>
      <c r="D62">
        <v>3.92</v>
      </c>
      <c r="G62">
        <v>48</v>
      </c>
      <c r="H62" s="10">
        <f t="shared" si="3"/>
        <v>0.74639730639730673</v>
      </c>
      <c r="I62" s="5">
        <f>_xll.PDENSITY($H$62,SimData!$B$9:$B$1008,$H$9,$H$10,0)</f>
        <v>0.50400465375417647</v>
      </c>
      <c r="J62" s="10">
        <f t="shared" si="4"/>
        <v>2.2265656565656538</v>
      </c>
      <c r="K62" s="5">
        <f>_xll.PDENSITY($J$62,SimData!$C$9:$C$1008,$J$9,$J$10,0)</f>
        <v>0.61484176098041732</v>
      </c>
      <c r="L62" s="10">
        <f t="shared" si="5"/>
        <v>3.5023569023569014</v>
      </c>
      <c r="M62" s="5">
        <f>_xll.PDENSITY($L$62,SimData!$D$9:$D$1008,$L$9,$L$10,0)</f>
        <v>0.37201674455412603</v>
      </c>
    </row>
    <row r="63" spans="1:13" x14ac:dyDescent="0.2">
      <c r="A63">
        <v>55</v>
      </c>
      <c r="B63">
        <v>0.72000000000000008</v>
      </c>
      <c r="C63">
        <v>2.3400000000000003</v>
      </c>
      <c r="D63">
        <v>2.7666666666666666</v>
      </c>
      <c r="G63">
        <v>49</v>
      </c>
      <c r="H63" s="10">
        <f t="shared" si="3"/>
        <v>0.79050505050505082</v>
      </c>
      <c r="I63" s="5">
        <f>_xll.PDENSITY($H$63,SimData!$B$9:$B$1008,$H$9,$H$10,0)</f>
        <v>0.49915221881499799</v>
      </c>
      <c r="J63" s="10">
        <f t="shared" si="4"/>
        <v>2.263939393939391</v>
      </c>
      <c r="K63" s="5">
        <f>_xll.PDENSITY($J$63,SimData!$C$9:$C$1008,$J$9,$J$10,0)</f>
        <v>0.63085141777603404</v>
      </c>
      <c r="L63" s="10">
        <f t="shared" si="5"/>
        <v>3.5614141414141405</v>
      </c>
      <c r="M63" s="5">
        <f>_xll.PDENSITY($L$63,SimData!$D$9:$D$1008,$L$9,$L$10,0)</f>
        <v>0.37781602529072378</v>
      </c>
    </row>
    <row r="64" spans="1:13" x14ac:dyDescent="0.2">
      <c r="A64">
        <v>56</v>
      </c>
      <c r="B64">
        <v>1.0666666666666667</v>
      </c>
      <c r="C64">
        <v>2.16</v>
      </c>
      <c r="D64">
        <v>3.7666666666666662</v>
      </c>
      <c r="G64">
        <v>50</v>
      </c>
      <c r="H64" s="10">
        <f t="shared" si="3"/>
        <v>0.83461279461279492</v>
      </c>
      <c r="I64" s="5">
        <f>_xll.PDENSITY($H$64,SimData!$B$9:$B$1008,$H$9,$H$10,0)</f>
        <v>0.49249504189071558</v>
      </c>
      <c r="J64" s="10">
        <f t="shared" si="4"/>
        <v>2.3013131313131283</v>
      </c>
      <c r="K64" s="5">
        <f>_xll.PDENSITY($J$64,SimData!$C$9:$C$1008,$J$9,$J$10,0)</f>
        <v>0.64152632682346045</v>
      </c>
      <c r="L64" s="10">
        <f t="shared" si="5"/>
        <v>3.6204713804713795</v>
      </c>
      <c r="M64" s="5">
        <f>_xll.PDENSITY($L$64,SimData!$D$9:$D$1008,$L$9,$L$10,0)</f>
        <v>0.38259440680001622</v>
      </c>
    </row>
    <row r="65" spans="1:13" x14ac:dyDescent="0.2">
      <c r="A65">
        <v>57</v>
      </c>
      <c r="B65">
        <v>0.15333333333333327</v>
      </c>
      <c r="C65">
        <v>2.29</v>
      </c>
      <c r="D65">
        <v>3.6799999999999993</v>
      </c>
      <c r="G65">
        <v>51</v>
      </c>
      <c r="H65" s="10">
        <f t="shared" si="3"/>
        <v>0.87872053872053901</v>
      </c>
      <c r="I65" s="5">
        <f>_xll.PDENSITY($H$65,SimData!$B$9:$B$1008,$H$9,$H$10,0)</f>
        <v>0.48421957857060133</v>
      </c>
      <c r="J65" s="10">
        <f t="shared" si="4"/>
        <v>2.3386868686868656</v>
      </c>
      <c r="K65" s="5">
        <f>_xll.PDENSITY($J$65,SimData!$C$9:$C$1008,$J$9,$J$10,0)</f>
        <v>0.64681120271700743</v>
      </c>
      <c r="L65" s="10">
        <f t="shared" si="5"/>
        <v>3.6795286195286185</v>
      </c>
      <c r="M65" s="5">
        <f>_xll.PDENSITY($L$65,SimData!$D$9:$D$1008,$L$9,$L$10,0)</f>
        <v>0.38686627904061932</v>
      </c>
    </row>
    <row r="66" spans="1:13" x14ac:dyDescent="0.2">
      <c r="A66">
        <v>58</v>
      </c>
      <c r="B66">
        <v>1.2533333333333336</v>
      </c>
      <c r="C66">
        <v>1.3800000000000001</v>
      </c>
      <c r="D66">
        <v>3.9933333333333323</v>
      </c>
      <c r="G66">
        <v>52</v>
      </c>
      <c r="H66" s="10">
        <f t="shared" si="3"/>
        <v>0.92282828282828311</v>
      </c>
      <c r="I66" s="5">
        <f>_xll.PDENSITY($H$66,SimData!$B$9:$B$1008,$H$9,$H$10,0)</f>
        <v>0.47451050107038323</v>
      </c>
      <c r="J66" s="10">
        <f t="shared" si="4"/>
        <v>2.3760606060606029</v>
      </c>
      <c r="K66" s="5">
        <f>_xll.PDENSITY($J$66,SimData!$C$9:$C$1008,$J$9,$J$10,0)</f>
        <v>0.64718677574907402</v>
      </c>
      <c r="L66" s="10">
        <f t="shared" si="5"/>
        <v>3.7385858585858576</v>
      </c>
      <c r="M66" s="5">
        <f>_xll.PDENSITY($L$66,SimData!$D$9:$D$1008,$L$9,$L$10,0)</f>
        <v>0.39118146399626608</v>
      </c>
    </row>
    <row r="67" spans="1:13" x14ac:dyDescent="0.2">
      <c r="A67">
        <v>59</v>
      </c>
      <c r="B67">
        <v>0.35333333333333333</v>
      </c>
      <c r="C67">
        <v>2.78</v>
      </c>
      <c r="D67">
        <v>3.4533333333333327</v>
      </c>
      <c r="G67">
        <v>53</v>
      </c>
      <c r="H67" s="10">
        <f t="shared" si="3"/>
        <v>0.9669360269360272</v>
      </c>
      <c r="I67" s="5">
        <f>_xll.PDENSITY($H$67,SimData!$B$9:$B$1008,$H$9,$H$10,0)</f>
        <v>0.46358691504013971</v>
      </c>
      <c r="J67" s="10">
        <f t="shared" si="4"/>
        <v>2.4134343434343402</v>
      </c>
      <c r="K67" s="5">
        <f>_xll.PDENSITY($J$67,SimData!$C$9:$C$1008,$J$9,$J$10,0)</f>
        <v>0.64361182336049549</v>
      </c>
      <c r="L67" s="10">
        <f t="shared" si="5"/>
        <v>3.7976430976430966</v>
      </c>
      <c r="M67" s="5">
        <f>_xll.PDENSITY($L$67,SimData!$D$9:$D$1008,$L$9,$L$10,0)</f>
        <v>0.39594132043449037</v>
      </c>
    </row>
    <row r="68" spans="1:13" x14ac:dyDescent="0.2">
      <c r="A68">
        <v>60</v>
      </c>
      <c r="B68">
        <v>0.69333333333333325</v>
      </c>
      <c r="C68">
        <v>2.6799999999999997</v>
      </c>
      <c r="D68">
        <v>3.1666666666666665</v>
      </c>
      <c r="G68">
        <v>54</v>
      </c>
      <c r="H68" s="10">
        <f t="shared" si="3"/>
        <v>1.0110437710437714</v>
      </c>
      <c r="I68" s="5">
        <f>_xll.PDENSITY($H$68,SimData!$B$9:$B$1008,$H$9,$H$10,0)</f>
        <v>0.45172601212521735</v>
      </c>
      <c r="J68" s="10">
        <f t="shared" si="4"/>
        <v>2.4508080808080774</v>
      </c>
      <c r="K68" s="5">
        <f>_xll.PDENSITY($J$68,SimData!$C$9:$C$1008,$J$9,$J$10,0)</f>
        <v>0.63737275999604592</v>
      </c>
      <c r="L68" s="10">
        <f t="shared" si="5"/>
        <v>3.8567003367003356</v>
      </c>
      <c r="M68" s="5">
        <f>_xll.PDENSITY($L$68,SimData!$D$9:$D$1008,$L$9,$L$10,0)</f>
        <v>0.40122519972121479</v>
      </c>
    </row>
    <row r="69" spans="1:13" x14ac:dyDescent="0.2">
      <c r="A69">
        <v>61</v>
      </c>
      <c r="B69">
        <v>1.9733333333333334</v>
      </c>
      <c r="C69">
        <v>2.69</v>
      </c>
      <c r="D69">
        <v>4.0066666666666659</v>
      </c>
      <c r="G69">
        <v>55</v>
      </c>
      <c r="H69" s="10">
        <f t="shared" si="3"/>
        <v>1.0551515151515156</v>
      </c>
      <c r="I69" s="5">
        <f>_xll.PDENSITY($H$69,SimData!$B$9:$B$1008,$H$9,$H$10,0)</f>
        <v>0.43926178868333188</v>
      </c>
      <c r="J69" s="10">
        <f t="shared" si="4"/>
        <v>2.4881818181818147</v>
      </c>
      <c r="K69" s="5">
        <f>_xll.PDENSITY($J$69,SimData!$C$9:$C$1008,$J$9,$J$10,0)</f>
        <v>0.62986484505038265</v>
      </c>
      <c r="L69" s="10">
        <f t="shared" si="5"/>
        <v>3.9157575757575747</v>
      </c>
      <c r="M69" s="5">
        <f>_xll.PDENSITY($L$69,SimData!$D$9:$D$1008,$L$9,$L$10,0)</f>
        <v>0.40669871260188639</v>
      </c>
    </row>
    <row r="70" spans="1:13" x14ac:dyDescent="0.2">
      <c r="A70">
        <v>62</v>
      </c>
      <c r="B70">
        <v>0.33333333333333331</v>
      </c>
      <c r="C70">
        <v>2.0499999999999998</v>
      </c>
      <c r="D70">
        <v>5.0733333333333324</v>
      </c>
      <c r="G70">
        <v>56</v>
      </c>
      <c r="H70" s="10">
        <f t="shared" si="3"/>
        <v>1.0992592592592598</v>
      </c>
      <c r="I70" s="5">
        <f>_xll.PDENSITY($H$70,SimData!$B$9:$B$1008,$H$9,$H$10,0)</f>
        <v>0.42655546270413364</v>
      </c>
      <c r="J70" s="10">
        <f t="shared" si="4"/>
        <v>2.525555555555552</v>
      </c>
      <c r="K70" s="5">
        <f>_xll.PDENSITY($J$70,SimData!$C$9:$C$1008,$J$9,$J$10,0)</f>
        <v>0.62234208472939456</v>
      </c>
      <c r="L70" s="10">
        <f t="shared" si="5"/>
        <v>3.9748148148148137</v>
      </c>
      <c r="M70" s="5">
        <f>_xll.PDENSITY($L$70,SimData!$D$9:$D$1008,$L$9,$L$10,0)</f>
        <v>0.41165457022858776</v>
      </c>
    </row>
    <row r="71" spans="1:13" x14ac:dyDescent="0.2">
      <c r="A71">
        <v>63</v>
      </c>
      <c r="B71">
        <v>2.12</v>
      </c>
      <c r="C71">
        <v>2.1799999999999997</v>
      </c>
      <c r="D71">
        <v>4.5199999999999987</v>
      </c>
      <c r="G71">
        <v>57</v>
      </c>
      <c r="H71" s="10">
        <f t="shared" si="3"/>
        <v>1.143367003367004</v>
      </c>
      <c r="I71" s="5">
        <f>_xll.PDENSITY($H$71,SimData!$B$9:$B$1008,$H$9,$H$10,0)</f>
        <v>0.41394574782335247</v>
      </c>
      <c r="J71" s="10">
        <f t="shared" si="4"/>
        <v>2.5629292929292893</v>
      </c>
      <c r="K71" s="5">
        <f>_xll.PDENSITY($J$71,SimData!$C$9:$C$1008,$J$9,$J$10,0)</f>
        <v>0.61568143513084816</v>
      </c>
      <c r="L71" s="10">
        <f t="shared" si="5"/>
        <v>4.0338720538720532</v>
      </c>
      <c r="M71" s="5">
        <f>_xll.PDENSITY($L$71,SimData!$D$9:$D$1008,$L$9,$L$10,0)</f>
        <v>0.41518890282465415</v>
      </c>
    </row>
    <row r="72" spans="1:13" x14ac:dyDescent="0.2">
      <c r="A72">
        <v>64</v>
      </c>
      <c r="B72">
        <v>8.0000000000000085E-2</v>
      </c>
      <c r="C72">
        <v>3.71</v>
      </c>
      <c r="D72">
        <v>3.94</v>
      </c>
      <c r="G72">
        <v>58</v>
      </c>
      <c r="H72" s="10">
        <f t="shared" si="3"/>
        <v>1.1874747474747482</v>
      </c>
      <c r="I72" s="5">
        <f>_xll.PDENSITY($H$72,SimData!$B$9:$B$1008,$H$9,$H$10,0)</f>
        <v>0.4016966963735582</v>
      </c>
      <c r="J72" s="10">
        <f t="shared" si="4"/>
        <v>2.6003030303030266</v>
      </c>
      <c r="K72" s="5">
        <f>_xll.PDENSITY($J$72,SimData!$C$9:$C$1008,$J$9,$J$10,0)</f>
        <v>0.6102102424053395</v>
      </c>
      <c r="L72" s="10">
        <f t="shared" si="5"/>
        <v>4.0929292929292922</v>
      </c>
      <c r="M72" s="5">
        <f>_xll.PDENSITY($L$72,SimData!$D$9:$D$1008,$L$9,$L$10,0)</f>
        <v>0.41646012476228506</v>
      </c>
    </row>
    <row r="73" spans="1:13" x14ac:dyDescent="0.2">
      <c r="A73">
        <v>65</v>
      </c>
      <c r="B73">
        <v>2.7333333333333338</v>
      </c>
      <c r="C73">
        <v>1.85</v>
      </c>
      <c r="D73">
        <v>3.1799999999999997</v>
      </c>
      <c r="G73">
        <v>59</v>
      </c>
      <c r="H73" s="10">
        <f t="shared" si="3"/>
        <v>1.2315824915824924</v>
      </c>
      <c r="I73" s="5">
        <f>_xll.PDENSITY($H$73,SimData!$B$9:$B$1008,$H$9,$H$10,0)</f>
        <v>0.38996362127559381</v>
      </c>
      <c r="J73" s="10">
        <f t="shared" si="4"/>
        <v>2.6376767676767638</v>
      </c>
      <c r="K73" s="5">
        <f>_xll.PDENSITY($J$73,SimData!$C$9:$C$1008,$J$9,$J$10,0)</f>
        <v>0.60564106599784606</v>
      </c>
      <c r="L73" s="10">
        <f t="shared" si="5"/>
        <v>4.1519865319865312</v>
      </c>
      <c r="M73" s="5">
        <f>_xll.PDENSITY($L$73,SimData!$D$9:$D$1008,$L$9,$L$10,0)</f>
        <v>0.41493944992059667</v>
      </c>
    </row>
    <row r="74" spans="1:13" x14ac:dyDescent="0.2">
      <c r="A74">
        <v>66</v>
      </c>
      <c r="B74">
        <v>1.8866666666666665</v>
      </c>
      <c r="C74">
        <v>2.44</v>
      </c>
      <c r="D74">
        <v>4.5333333333333332</v>
      </c>
      <c r="G74">
        <v>60</v>
      </c>
      <c r="H74" s="10">
        <f t="shared" si="3"/>
        <v>1.2756902356902367</v>
      </c>
      <c r="I74" s="5">
        <f>_xll.PDENSITY($H$74,SimData!$B$9:$B$1008,$H$9,$H$10,0)</f>
        <v>0.37879120799179344</v>
      </c>
      <c r="J74" s="10">
        <f t="shared" si="4"/>
        <v>2.6750505050505011</v>
      </c>
      <c r="K74" s="5">
        <f>_xll.PDENSITY($J$74,SimData!$C$9:$C$1008,$J$9,$J$10,0)</f>
        <v>0.60114138549641793</v>
      </c>
      <c r="L74" s="10">
        <f t="shared" si="5"/>
        <v>4.2110437710437703</v>
      </c>
      <c r="M74" s="5">
        <f>_xll.PDENSITY($L$74,SimData!$D$9:$D$1008,$L$9,$L$10,0)</f>
        <v>0.41056141720416728</v>
      </c>
    </row>
    <row r="75" spans="1:13" x14ac:dyDescent="0.2">
      <c r="A75">
        <v>67</v>
      </c>
      <c r="B75">
        <v>-0.34000000000000014</v>
      </c>
      <c r="C75">
        <v>2.65</v>
      </c>
      <c r="D75">
        <v>3.4666666666666659</v>
      </c>
      <c r="G75">
        <v>61</v>
      </c>
      <c r="H75" s="10">
        <f t="shared" si="3"/>
        <v>1.3197979797979809</v>
      </c>
      <c r="I75" s="5">
        <f>_xll.PDENSITY($H$75,SimData!$B$9:$B$1008,$H$9,$H$10,0)</f>
        <v>0.36814418561554652</v>
      </c>
      <c r="J75" s="10">
        <f t="shared" si="4"/>
        <v>2.7124242424242384</v>
      </c>
      <c r="K75" s="5">
        <f>_xll.PDENSITY($J$75,SimData!$C$9:$C$1008,$J$9,$J$10,0)</f>
        <v>0.59553601134044531</v>
      </c>
      <c r="L75" s="10">
        <f t="shared" si="5"/>
        <v>4.2701010101010093</v>
      </c>
      <c r="M75" s="5">
        <f>_xll.PDENSITY($L$75,SimData!$D$9:$D$1008,$L$9,$L$10,0)</f>
        <v>0.40372113266063636</v>
      </c>
    </row>
    <row r="76" spans="1:13" x14ac:dyDescent="0.2">
      <c r="A76">
        <v>68</v>
      </c>
      <c r="B76">
        <v>1.5666666666666669</v>
      </c>
      <c r="C76">
        <v>1.8500000000000003</v>
      </c>
      <c r="D76">
        <v>4.0133333333333328</v>
      </c>
      <c r="G76">
        <v>62</v>
      </c>
      <c r="H76" s="10">
        <f t="shared" si="3"/>
        <v>1.3639057239057251</v>
      </c>
      <c r="I76" s="5">
        <f>_xll.PDENSITY($H$76,SimData!$B$9:$B$1008,$H$9,$H$10,0)</f>
        <v>0.35795579288730928</v>
      </c>
      <c r="J76" s="10">
        <f t="shared" si="4"/>
        <v>2.7497979797979757</v>
      </c>
      <c r="K76" s="5">
        <f>_xll.PDENSITY($J$76,SimData!$C$9:$C$1008,$J$9,$J$10,0)</f>
        <v>0.58760223670311962</v>
      </c>
      <c r="L76" s="10">
        <f t="shared" si="5"/>
        <v>4.3291582491582483</v>
      </c>
      <c r="M76" s="5">
        <f>_xll.PDENSITY($L$76,SimData!$D$9:$D$1008,$L$9,$L$10,0)</f>
        <v>0.39512490975322895</v>
      </c>
    </row>
    <row r="77" spans="1:13" x14ac:dyDescent="0.2">
      <c r="A77">
        <v>69</v>
      </c>
      <c r="B77">
        <v>1.3666666666666667</v>
      </c>
      <c r="C77">
        <v>3.41</v>
      </c>
      <c r="D77">
        <v>4.6800000000000006</v>
      </c>
      <c r="G77">
        <v>63</v>
      </c>
      <c r="H77" s="10">
        <f t="shared" si="3"/>
        <v>1.4080134680134693</v>
      </c>
      <c r="I77" s="5">
        <f>_xll.PDENSITY($H$77,SimData!$B$9:$B$1008,$H$9,$H$10,0)</f>
        <v>0.34817016336144752</v>
      </c>
      <c r="J77" s="10">
        <f t="shared" si="4"/>
        <v>2.787171717171713</v>
      </c>
      <c r="K77" s="5">
        <f>_xll.PDENSITY($J$77,SimData!$C$9:$C$1008,$J$9,$J$10,0)</f>
        <v>0.57638396678884718</v>
      </c>
      <c r="L77" s="10">
        <f t="shared" si="5"/>
        <v>4.3882154882154873</v>
      </c>
      <c r="M77" s="5">
        <f>_xll.PDENSITY($L$77,SimData!$D$9:$D$1008,$L$9,$L$10,0)</f>
        <v>0.38555494338163571</v>
      </c>
    </row>
    <row r="78" spans="1:13" x14ac:dyDescent="0.2">
      <c r="A78">
        <v>70</v>
      </c>
      <c r="B78">
        <v>-0.4333333333333334</v>
      </c>
      <c r="C78">
        <v>3.7</v>
      </c>
      <c r="D78">
        <v>3.5399999999999996</v>
      </c>
      <c r="G78">
        <v>64</v>
      </c>
      <c r="H78" s="10">
        <f t="shared" si="3"/>
        <v>1.4521212121212135</v>
      </c>
      <c r="I78" s="5">
        <f>_xll.PDENSITY($H$78,SimData!$B$9:$B$1008,$H$9,$H$10,0)</f>
        <v>0.33875671772675697</v>
      </c>
      <c r="J78" s="10">
        <f t="shared" si="4"/>
        <v>2.8245454545454503</v>
      </c>
      <c r="K78" s="5">
        <f>_xll.PDENSITY($J$78,SimData!$C$9:$C$1008,$J$9,$J$10,0)</f>
        <v>0.56143682322206834</v>
      </c>
      <c r="L78" s="10">
        <f t="shared" si="5"/>
        <v>4.4472727272727264</v>
      </c>
      <c r="M78" s="5">
        <f>_xll.PDENSITY($L$78,SimData!$D$9:$D$1008,$L$9,$L$10,0)</f>
        <v>0.37563361289873642</v>
      </c>
    </row>
    <row r="79" spans="1:13" x14ac:dyDescent="0.2">
      <c r="A79">
        <v>71</v>
      </c>
      <c r="B79">
        <v>0.77333333333333343</v>
      </c>
      <c r="C79">
        <v>2.79</v>
      </c>
      <c r="D79">
        <v>2.7399999999999998</v>
      </c>
      <c r="G79">
        <v>65</v>
      </c>
      <c r="H79" s="10">
        <f t="shared" si="3"/>
        <v>1.4962289562289577</v>
      </c>
      <c r="I79" s="5">
        <f>_xll.PDENSITY($H$79,SimData!$B$9:$B$1008,$H$9,$H$10,0)</f>
        <v>0.3296875226723186</v>
      </c>
      <c r="J79" s="10">
        <f t="shared" si="4"/>
        <v>2.8619191919191875</v>
      </c>
      <c r="K79" s="5">
        <f>_xll.PDENSITY($J$79,SimData!$C$9:$C$1008,$J$9,$J$10,0)</f>
        <v>0.54293266126059347</v>
      </c>
      <c r="L79" s="10">
        <f t="shared" si="5"/>
        <v>4.5063299663299654</v>
      </c>
      <c r="M79" s="5">
        <f>_xll.PDENSITY($L$79,SimData!$D$9:$D$1008,$L$9,$L$10,0)</f>
        <v>0.36566209867765376</v>
      </c>
    </row>
    <row r="80" spans="1:13" x14ac:dyDescent="0.2">
      <c r="A80">
        <v>72</v>
      </c>
      <c r="B80">
        <v>1.1066666666666667</v>
      </c>
      <c r="C80">
        <v>2.19</v>
      </c>
      <c r="D80">
        <v>4.7733333333333325</v>
      </c>
      <c r="G80">
        <v>66</v>
      </c>
      <c r="H80" s="10">
        <f t="shared" ref="H80:H114" si="6">1/99*($H$8-$H$7)+H79</f>
        <v>1.5403367003367019</v>
      </c>
      <c r="I80" s="5">
        <f>_xll.PDENSITY($H$80,SimData!$B$9:$B$1008,$H$9,$H$10,0)</f>
        <v>0.32088675532704053</v>
      </c>
      <c r="J80" s="10">
        <f t="shared" ref="J80:J114" si="7">1/99*($J$8-$J$7)+J79</f>
        <v>2.8992929292929248</v>
      </c>
      <c r="K80" s="5">
        <f>_xll.PDENSITY($J$80,SimData!$C$9:$C$1008,$J$9,$J$10,0)</f>
        <v>0.5215974833014253</v>
      </c>
      <c r="L80" s="10">
        <f t="shared" ref="L80:L114" si="8">1/99*($L$8-$L$7)+L79</f>
        <v>4.5653872053872044</v>
      </c>
      <c r="M80" s="5">
        <f>_xll.PDENSITY($L$80,SimData!$D$9:$D$1008,$L$9,$L$10,0)</f>
        <v>0.35557177771928966</v>
      </c>
    </row>
    <row r="81" spans="1:13" x14ac:dyDescent="0.2">
      <c r="A81">
        <v>73</v>
      </c>
      <c r="B81">
        <v>0.52</v>
      </c>
      <c r="C81">
        <v>1.4099999999999997</v>
      </c>
      <c r="D81">
        <v>3.046666666666666</v>
      </c>
      <c r="G81">
        <v>67</v>
      </c>
      <c r="H81" s="10">
        <f t="shared" si="6"/>
        <v>1.5844444444444461</v>
      </c>
      <c r="I81" s="5">
        <f>_xll.PDENSITY($H$81,SimData!$B$9:$B$1008,$H$9,$H$10,0)</f>
        <v>0.3121765018283566</v>
      </c>
      <c r="J81" s="10">
        <f t="shared" si="7"/>
        <v>2.9366666666666621</v>
      </c>
      <c r="K81" s="5">
        <f>_xll.PDENSITY($J$81,SimData!$C$9:$C$1008,$J$9,$J$10,0)</f>
        <v>0.49851453382418681</v>
      </c>
      <c r="L81" s="10">
        <f t="shared" si="8"/>
        <v>4.6244444444444435</v>
      </c>
      <c r="M81" s="5">
        <f>_xll.PDENSITY($L$81,SimData!$D$9:$D$1008,$L$9,$L$10,0)</f>
        <v>0.3449849878458266</v>
      </c>
    </row>
    <row r="82" spans="1:13" x14ac:dyDescent="0.2">
      <c r="A82">
        <v>74</v>
      </c>
      <c r="B82">
        <v>-0.10666666666666678</v>
      </c>
      <c r="C82">
        <v>2.87</v>
      </c>
      <c r="D82">
        <v>5.0199999999999996</v>
      </c>
      <c r="G82">
        <v>68</v>
      </c>
      <c r="H82" s="10">
        <f t="shared" si="6"/>
        <v>1.6285521885521903</v>
      </c>
      <c r="I82" s="5">
        <f>_xll.PDENSITY($H$82,SimData!$B$9:$B$1008,$H$9,$H$10,0)</f>
        <v>0.30324798385305529</v>
      </c>
      <c r="J82" s="10">
        <f t="shared" si="7"/>
        <v>2.9740404040403994</v>
      </c>
      <c r="K82" s="5">
        <f>_xll.PDENSITY($J$82,SimData!$C$9:$C$1008,$J$9,$J$10,0)</f>
        <v>0.47486886427019848</v>
      </c>
      <c r="L82" s="10">
        <f t="shared" si="8"/>
        <v>4.6835016835016825</v>
      </c>
      <c r="M82" s="5">
        <f>_xll.PDENSITY($L$82,SimData!$D$9:$D$1008,$L$9,$L$10,0)</f>
        <v>0.33335137468129361</v>
      </c>
    </row>
    <row r="83" spans="1:13" x14ac:dyDescent="0.2">
      <c r="A83">
        <v>75</v>
      </c>
      <c r="B83">
        <v>0.85333333333333339</v>
      </c>
      <c r="C83">
        <v>1.9899999999999998</v>
      </c>
      <c r="D83">
        <v>3.7866666666666662</v>
      </c>
      <c r="G83">
        <v>69</v>
      </c>
      <c r="H83" s="10">
        <f t="shared" si="6"/>
        <v>1.6726599326599345</v>
      </c>
      <c r="I83" s="5">
        <f>_xll.PDENSITY($H$83,SimData!$B$9:$B$1008,$H$9,$H$10,0)</f>
        <v>0.29367943664891438</v>
      </c>
      <c r="J83" s="10">
        <f t="shared" si="7"/>
        <v>3.0114141414141367</v>
      </c>
      <c r="K83" s="5">
        <f>_xll.PDENSITY($J$83,SimData!$C$9:$C$1008,$J$9,$J$10,0)</f>
        <v>0.45171994330277404</v>
      </c>
      <c r="L83" s="10">
        <f t="shared" si="8"/>
        <v>4.7425589225589215</v>
      </c>
      <c r="M83" s="5">
        <f>_xll.PDENSITY($L$83,SimData!$D$9:$D$1008,$L$9,$L$10,0)</f>
        <v>0.32011430556470793</v>
      </c>
    </row>
    <row r="84" spans="1:13" x14ac:dyDescent="0.2">
      <c r="A84">
        <v>76</v>
      </c>
      <c r="B84">
        <v>-0.19333333333333338</v>
      </c>
      <c r="C84">
        <v>1.6299999999999997</v>
      </c>
      <c r="D84">
        <v>3.0533333333333328</v>
      </c>
      <c r="G84">
        <v>70</v>
      </c>
      <c r="H84" s="10">
        <f t="shared" si="6"/>
        <v>1.7167676767676787</v>
      </c>
      <c r="I84" s="5">
        <f>_xll.PDENSITY($H$84,SimData!$B$9:$B$1008,$H$9,$H$10,0)</f>
        <v>0.28300439828682034</v>
      </c>
      <c r="J84" s="10">
        <f t="shared" si="7"/>
        <v>3.0487878787878739</v>
      </c>
      <c r="K84" s="5">
        <f>_xll.PDENSITY($J$84,SimData!$C$9:$C$1008,$J$9,$J$10,0)</f>
        <v>0.42986102789098507</v>
      </c>
      <c r="L84" s="10">
        <f t="shared" si="8"/>
        <v>4.8016161616161606</v>
      </c>
      <c r="M84" s="5">
        <f>_xll.PDENSITY($L$84,SimData!$D$9:$D$1008,$L$9,$L$10,0)</f>
        <v>0.30486568455537899</v>
      </c>
    </row>
    <row r="85" spans="1:13" x14ac:dyDescent="0.2">
      <c r="A85">
        <v>77</v>
      </c>
      <c r="B85">
        <v>0.6333333333333333</v>
      </c>
      <c r="C85">
        <v>1.54</v>
      </c>
      <c r="D85">
        <v>4.8599999999999994</v>
      </c>
      <c r="G85">
        <v>71</v>
      </c>
      <c r="H85" s="10">
        <f t="shared" si="6"/>
        <v>1.7608754208754229</v>
      </c>
      <c r="I85" s="5">
        <f>_xll.PDENSITY($H$85,SimData!$B$9:$B$1008,$H$9,$H$10,0)</f>
        <v>0.27081430398142908</v>
      </c>
      <c r="J85" s="10">
        <f t="shared" si="7"/>
        <v>3.0861616161616112</v>
      </c>
      <c r="K85" s="5">
        <f>_xll.PDENSITY($J$85,SimData!$C$9:$C$1008,$J$9,$J$10,0)</f>
        <v>0.40977424543902058</v>
      </c>
      <c r="L85" s="10">
        <f t="shared" si="8"/>
        <v>4.8606734006733996</v>
      </c>
      <c r="M85" s="5">
        <f>_xll.PDENSITY($L$85,SimData!$D$9:$D$1008,$L$9,$L$10,0)</f>
        <v>0.28745892686886615</v>
      </c>
    </row>
    <row r="86" spans="1:13" x14ac:dyDescent="0.2">
      <c r="A86">
        <v>78</v>
      </c>
      <c r="B86">
        <v>1.7266666666666666</v>
      </c>
      <c r="C86">
        <v>2.2799999999999998</v>
      </c>
      <c r="D86">
        <v>2.8266666666666662</v>
      </c>
      <c r="G86">
        <v>72</v>
      </c>
      <c r="H86" s="10">
        <f t="shared" si="6"/>
        <v>1.8049831649831671</v>
      </c>
      <c r="I86" s="5">
        <f>_xll.PDENSITY($H$86,SimData!$B$9:$B$1008,$H$9,$H$10,0)</f>
        <v>0.25686499933533868</v>
      </c>
      <c r="J86" s="10">
        <f t="shared" si="7"/>
        <v>3.1235353535353485</v>
      </c>
      <c r="K86" s="5">
        <f>_xll.PDENSITY($J$86,SimData!$C$9:$C$1008,$J$9,$J$10,0)</f>
        <v>0.39164634587688613</v>
      </c>
      <c r="L86" s="10">
        <f t="shared" si="8"/>
        <v>4.9197306397306386</v>
      </c>
      <c r="M86" s="5">
        <f>_xll.PDENSITY($L$86,SimData!$D$9:$D$1008,$L$9,$L$10,0)</f>
        <v>0.26806212841489335</v>
      </c>
    </row>
    <row r="87" spans="1:13" x14ac:dyDescent="0.2">
      <c r="A87">
        <v>79</v>
      </c>
      <c r="B87">
        <v>4.666666666666662E-2</v>
      </c>
      <c r="C87">
        <v>3.03</v>
      </c>
      <c r="D87">
        <v>3.5733333333333333</v>
      </c>
      <c r="G87">
        <v>73</v>
      </c>
      <c r="H87" s="10">
        <f t="shared" si="6"/>
        <v>1.8490909090909113</v>
      </c>
      <c r="I87" s="5">
        <f>_xll.PDENSITY($H$87,SimData!$B$9:$B$1008,$H$9,$H$10,0)</f>
        <v>0.24115356861699846</v>
      </c>
      <c r="J87" s="10">
        <f t="shared" si="7"/>
        <v>3.1609090909090858</v>
      </c>
      <c r="K87" s="5">
        <f>_xll.PDENSITY($J$87,SimData!$C$9:$C$1008,$J$9,$J$10,0)</f>
        <v>0.37539522166537237</v>
      </c>
      <c r="L87" s="10">
        <f t="shared" si="8"/>
        <v>4.9787878787878777</v>
      </c>
      <c r="M87" s="5">
        <f>_xll.PDENSITY($L$87,SimData!$D$9:$D$1008,$L$9,$L$10,0)</f>
        <v>0.24714444975095462</v>
      </c>
    </row>
    <row r="88" spans="1:13" x14ac:dyDescent="0.2">
      <c r="A88">
        <v>80</v>
      </c>
      <c r="B88">
        <v>0.6066666666666668</v>
      </c>
      <c r="C88">
        <v>1.8199999999999998</v>
      </c>
      <c r="D88">
        <v>4.38</v>
      </c>
      <c r="G88">
        <v>74</v>
      </c>
      <c r="H88" s="10">
        <f t="shared" si="6"/>
        <v>1.8931986531986555</v>
      </c>
      <c r="I88" s="5">
        <f>_xll.PDENSITY($H$88,SimData!$B$9:$B$1008,$H$9,$H$10,0)</f>
        <v>0.22394069214736126</v>
      </c>
      <c r="J88" s="10">
        <f t="shared" si="7"/>
        <v>3.1982828282828231</v>
      </c>
      <c r="K88" s="5">
        <f>_xll.PDENSITY($J$88,SimData!$C$9:$C$1008,$J$9,$J$10,0)</f>
        <v>0.36067723503171717</v>
      </c>
      <c r="L88" s="10">
        <f t="shared" si="8"/>
        <v>5.0378451178451167</v>
      </c>
      <c r="M88" s="5">
        <f>_xll.PDENSITY($L$88,SimData!$D$9:$D$1008,$L$9,$L$10,0)</f>
        <v>0.22539988568455793</v>
      </c>
    </row>
    <row r="89" spans="1:13" x14ac:dyDescent="0.2">
      <c r="A89">
        <v>81</v>
      </c>
      <c r="B89">
        <v>-1.0866666666666669</v>
      </c>
      <c r="C89">
        <v>3.66</v>
      </c>
      <c r="D89">
        <v>4.04</v>
      </c>
      <c r="G89">
        <v>75</v>
      </c>
      <c r="H89" s="10">
        <f t="shared" si="6"/>
        <v>1.9373063973063998</v>
      </c>
      <c r="I89" s="5">
        <f>_xll.PDENSITY($H$89,SimData!$B$9:$B$1008,$H$9,$H$10,0)</f>
        <v>0.2057110170879784</v>
      </c>
      <c r="J89" s="10">
        <f t="shared" si="7"/>
        <v>3.2356565656565603</v>
      </c>
      <c r="K89" s="5">
        <f>_xll.PDENSITY($J$89,SimData!$C$9:$C$1008,$J$9,$J$10,0)</f>
        <v>0.34688505047128171</v>
      </c>
      <c r="L89" s="10">
        <f t="shared" si="8"/>
        <v>5.0969023569023557</v>
      </c>
      <c r="M89" s="5">
        <f>_xll.PDENSITY($L$89,SimData!$D$9:$D$1008,$L$9,$L$10,0)</f>
        <v>0.20362525977809134</v>
      </c>
    </row>
    <row r="90" spans="1:13" x14ac:dyDescent="0.2">
      <c r="A90">
        <v>82</v>
      </c>
      <c r="B90">
        <v>0.64</v>
      </c>
      <c r="C90">
        <v>2.5499999999999998</v>
      </c>
      <c r="D90">
        <v>4.4466666666666672</v>
      </c>
      <c r="G90">
        <v>76</v>
      </c>
      <c r="H90" s="10">
        <f t="shared" si="6"/>
        <v>1.981414141414144</v>
      </c>
      <c r="I90" s="5">
        <f>_xll.PDENSITY($H$90,SimData!$B$9:$B$1008,$H$9,$H$10,0)</f>
        <v>0.18708327865584107</v>
      </c>
      <c r="J90" s="10">
        <f t="shared" si="7"/>
        <v>3.2730303030302976</v>
      </c>
      <c r="K90" s="5">
        <f>_xll.PDENSITY($J$90,SimData!$C$9:$C$1008,$J$9,$J$10,0)</f>
        <v>0.33317808603865451</v>
      </c>
      <c r="L90" s="10">
        <f t="shared" si="8"/>
        <v>5.1559595959595947</v>
      </c>
      <c r="M90" s="5">
        <f>_xll.PDENSITY($L$90,SimData!$D$9:$D$1008,$L$9,$L$10,0)</f>
        <v>0.18258142219895723</v>
      </c>
    </row>
    <row r="91" spans="1:13" x14ac:dyDescent="0.2">
      <c r="A91">
        <v>83</v>
      </c>
      <c r="B91">
        <v>1.0000000000000002</v>
      </c>
      <c r="C91">
        <v>2.72</v>
      </c>
      <c r="D91">
        <v>2.94</v>
      </c>
      <c r="G91">
        <v>77</v>
      </c>
      <c r="H91" s="10">
        <f t="shared" si="6"/>
        <v>2.0255218855218882</v>
      </c>
      <c r="I91" s="5">
        <f>_xll.PDENSITY($H$91,SimData!$B$9:$B$1008,$H$9,$H$10,0)</f>
        <v>0.16869637910194449</v>
      </c>
      <c r="J91" s="10">
        <f t="shared" si="7"/>
        <v>3.3104040404040349</v>
      </c>
      <c r="K91" s="5">
        <f>_xll.PDENSITY($J$91,SimData!$C$9:$C$1008,$J$9,$J$10,0)</f>
        <v>0.3185897456377873</v>
      </c>
      <c r="L91" s="10">
        <f t="shared" si="8"/>
        <v>5.2150168350168338</v>
      </c>
      <c r="M91" s="5">
        <f>_xll.PDENSITY($L$91,SimData!$D$9:$D$1008,$L$9,$L$10,0)</f>
        <v>0.16287280629057144</v>
      </c>
    </row>
    <row r="92" spans="1:13" x14ac:dyDescent="0.2">
      <c r="A92">
        <v>84</v>
      </c>
      <c r="B92">
        <v>0.64666666666666661</v>
      </c>
      <c r="C92">
        <v>2.5299999999999998</v>
      </c>
      <c r="D92">
        <v>3.2999999999999994</v>
      </c>
      <c r="G92">
        <v>78</v>
      </c>
      <c r="H92" s="10">
        <f t="shared" si="6"/>
        <v>2.0696296296296324</v>
      </c>
      <c r="I92" s="5">
        <f>_xll.PDENSITY($H$92,SimData!$B$9:$B$1008,$H$9,$H$10,0)</f>
        <v>0.15110274267346471</v>
      </c>
      <c r="J92" s="10">
        <f t="shared" si="7"/>
        <v>3.3477777777777722</v>
      </c>
      <c r="K92" s="5">
        <f>_xll.PDENSITY($J$92,SimData!$C$9:$C$1008,$J$9,$J$10,0)</f>
        <v>0.30222182403067804</v>
      </c>
      <c r="L92" s="10">
        <f t="shared" si="8"/>
        <v>5.2740740740740728</v>
      </c>
      <c r="M92" s="5">
        <f>_xll.PDENSITY($L$92,SimData!$D$9:$D$1008,$L$9,$L$10,0)</f>
        <v>0.14487553837605294</v>
      </c>
    </row>
    <row r="93" spans="1:13" x14ac:dyDescent="0.2">
      <c r="A93">
        <v>85</v>
      </c>
      <c r="B93">
        <v>-1.3266666666666669</v>
      </c>
      <c r="C93">
        <v>2.86</v>
      </c>
      <c r="D93">
        <v>4.5133333333333328</v>
      </c>
      <c r="G93">
        <v>79</v>
      </c>
      <c r="H93" s="10">
        <f t="shared" si="6"/>
        <v>2.1137373737373766</v>
      </c>
      <c r="I93" s="5">
        <f>_xll.PDENSITY($H$93,SimData!$B$9:$B$1008,$H$9,$H$10,0)</f>
        <v>0.1346951082615753</v>
      </c>
      <c r="J93" s="10">
        <f t="shared" si="7"/>
        <v>3.3851515151515095</v>
      </c>
      <c r="K93" s="5">
        <f>_xll.PDENSITY($J$93,SimData!$C$9:$C$1008,$J$9,$J$10,0)</f>
        <v>0.28348338667573098</v>
      </c>
      <c r="L93" s="10">
        <f t="shared" si="8"/>
        <v>5.3331313131313118</v>
      </c>
      <c r="M93" s="5">
        <f>_xll.PDENSITY($L$93,SimData!$D$9:$D$1008,$L$9,$L$10,0)</f>
        <v>0.1287278778223809</v>
      </c>
    </row>
    <row r="94" spans="1:13" x14ac:dyDescent="0.2">
      <c r="A94">
        <v>86</v>
      </c>
      <c r="B94">
        <v>0.44666666666666666</v>
      </c>
      <c r="C94">
        <v>3.3899999999999997</v>
      </c>
      <c r="D94">
        <v>3.4266666666666663</v>
      </c>
      <c r="G94">
        <v>80</v>
      </c>
      <c r="H94" s="10">
        <f t="shared" si="6"/>
        <v>2.1578451178451208</v>
      </c>
      <c r="I94" s="5">
        <f>_xll.PDENSITY($H$94,SimData!$B$9:$B$1008,$H$9,$H$10,0)</f>
        <v>0.11968026325476221</v>
      </c>
      <c r="J94" s="10">
        <f t="shared" si="7"/>
        <v>3.4225252525252468</v>
      </c>
      <c r="K94" s="5">
        <f>_xll.PDENSITY($J$94,SimData!$C$9:$C$1008,$J$9,$J$10,0)</f>
        <v>0.2622893678258717</v>
      </c>
      <c r="L94" s="10">
        <f t="shared" si="8"/>
        <v>5.3921885521885509</v>
      </c>
      <c r="M94" s="5">
        <f>_xll.PDENSITY($L$94,SimData!$D$9:$D$1008,$L$9,$L$10,0)</f>
        <v>0.11437514087751695</v>
      </c>
    </row>
    <row r="95" spans="1:13" x14ac:dyDescent="0.2">
      <c r="A95">
        <v>87</v>
      </c>
      <c r="B95">
        <v>2.4999999999999996</v>
      </c>
      <c r="C95">
        <v>2.2600000000000002</v>
      </c>
      <c r="D95">
        <v>4.8733333333333331</v>
      </c>
      <c r="G95">
        <v>81</v>
      </c>
      <c r="H95" s="10">
        <f t="shared" si="6"/>
        <v>2.201952861952865</v>
      </c>
      <c r="I95" s="5">
        <f>_xll.PDENSITY($H$95,SimData!$B$9:$B$1008,$H$9,$H$10,0)</f>
        <v>0.10609813052585056</v>
      </c>
      <c r="J95" s="10">
        <f t="shared" si="7"/>
        <v>3.459898989898984</v>
      </c>
      <c r="K95" s="5">
        <f>_xll.PDENSITY($J$95,SimData!$C$9:$C$1008,$J$9,$J$10,0)</f>
        <v>0.23913050779507788</v>
      </c>
      <c r="L95" s="10">
        <f t="shared" si="8"/>
        <v>5.4512457912457899</v>
      </c>
      <c r="M95" s="5">
        <f>_xll.PDENSITY($L$95,SimData!$D$9:$D$1008,$L$9,$L$10,0)</f>
        <v>0.10164424652599802</v>
      </c>
    </row>
    <row r="96" spans="1:13" x14ac:dyDescent="0.2">
      <c r="A96">
        <v>88</v>
      </c>
      <c r="B96">
        <v>0.74666666666666659</v>
      </c>
      <c r="C96">
        <v>2.63</v>
      </c>
      <c r="D96">
        <v>4.8266666666666671</v>
      </c>
      <c r="G96">
        <v>82</v>
      </c>
      <c r="H96" s="10">
        <f t="shared" si="6"/>
        <v>2.2460606060606092</v>
      </c>
      <c r="I96" s="5">
        <f>_xll.PDENSITY($H$96,SimData!$B$9:$B$1008,$H$9,$H$10,0)</f>
        <v>9.3872352640143417E-2</v>
      </c>
      <c r="J96" s="10">
        <f t="shared" si="7"/>
        <v>3.4972727272727213</v>
      </c>
      <c r="K96" s="5">
        <f>_xll.PDENSITY($J$96,SimData!$C$9:$C$1008,$J$9,$J$10,0)</f>
        <v>0.21496900219187445</v>
      </c>
      <c r="L96" s="10">
        <f t="shared" si="8"/>
        <v>5.5103030303030289</v>
      </c>
      <c r="M96" s="5">
        <f>_xll.PDENSITY($L$96,SimData!$D$9:$D$1008,$L$9,$L$10,0)</f>
        <v>9.0318148398436063E-2</v>
      </c>
    </row>
    <row r="97" spans="1:13" x14ac:dyDescent="0.2">
      <c r="A97">
        <v>89</v>
      </c>
      <c r="B97">
        <v>1.3400000000000003</v>
      </c>
      <c r="C97">
        <v>3.2399999999999998</v>
      </c>
      <c r="D97">
        <v>4.3733333333333331</v>
      </c>
      <c r="G97">
        <v>83</v>
      </c>
      <c r="H97" s="10">
        <f t="shared" si="6"/>
        <v>2.2901683501683534</v>
      </c>
      <c r="I97" s="5">
        <f>_xll.PDENSITY($H$97,SimData!$B$9:$B$1008,$H$9,$H$10,0)</f>
        <v>8.2872567102290004E-2</v>
      </c>
      <c r="J97" s="10">
        <f t="shared" si="7"/>
        <v>3.5346464646464586</v>
      </c>
      <c r="K97" s="5">
        <f>_xll.PDENSITY($J$97,SimData!$C$9:$C$1008,$J$9,$J$10,0)</f>
        <v>0.1909854510792183</v>
      </c>
      <c r="L97" s="10">
        <f t="shared" si="8"/>
        <v>5.569360269360268</v>
      </c>
      <c r="M97" s="5">
        <f>_xll.PDENSITY($L$97,SimData!$D$9:$D$1008,$L$9,$L$10,0)</f>
        <v>8.0188443493784303E-2</v>
      </c>
    </row>
    <row r="98" spans="1:13" x14ac:dyDescent="0.2">
      <c r="A98">
        <v>90</v>
      </c>
      <c r="B98">
        <v>-0.54000000000000015</v>
      </c>
      <c r="C98">
        <v>2.8299999999999996</v>
      </c>
      <c r="D98">
        <v>3.6466666666666669</v>
      </c>
      <c r="G98">
        <v>84</v>
      </c>
      <c r="H98" s="10">
        <f t="shared" si="6"/>
        <v>2.3342760942760976</v>
      </c>
      <c r="I98" s="5">
        <f>_xll.PDENSITY($H$98,SimData!$B$9:$B$1008,$H$9,$H$10,0)</f>
        <v>7.2969650462398436E-2</v>
      </c>
      <c r="J98" s="10">
        <f t="shared" si="7"/>
        <v>3.5720202020201959</v>
      </c>
      <c r="K98" s="5">
        <f>_xll.PDENSITY($J$98,SimData!$C$9:$C$1008,$J$9,$J$10,0)</f>
        <v>0.16826718144462557</v>
      </c>
      <c r="L98" s="10">
        <f t="shared" si="8"/>
        <v>5.628417508417507</v>
      </c>
      <c r="M98" s="5">
        <f>_xll.PDENSITY($L$98,SimData!$D$9:$D$1008,$L$9,$L$10,0)</f>
        <v>7.1079378850045671E-2</v>
      </c>
    </row>
    <row r="99" spans="1:13" x14ac:dyDescent="0.2">
      <c r="A99">
        <v>91</v>
      </c>
      <c r="B99">
        <v>0.64</v>
      </c>
      <c r="C99">
        <v>2.79</v>
      </c>
      <c r="D99">
        <v>4.3133333333333335</v>
      </c>
      <c r="G99">
        <v>85</v>
      </c>
      <c r="H99" s="10">
        <f t="shared" si="6"/>
        <v>2.3783838383838418</v>
      </c>
      <c r="I99" s="5">
        <f>_xll.PDENSITY($H$99,SimData!$B$9:$B$1008,$H$9,$H$10,0)</f>
        <v>6.4071495737132347E-2</v>
      </c>
      <c r="J99" s="10">
        <f t="shared" si="7"/>
        <v>3.6093939393939332</v>
      </c>
      <c r="K99" s="5">
        <f>_xll.PDENSITY($J$99,SimData!$C$9:$C$1008,$J$9,$J$10,0)</f>
        <v>0.14755266296062497</v>
      </c>
      <c r="L99" s="10">
        <f t="shared" si="8"/>
        <v>5.687474747474746</v>
      </c>
      <c r="M99" s="5">
        <f>_xll.PDENSITY($L$99,SimData!$D$9:$D$1008,$L$9,$L$10,0)</f>
        <v>6.284979178472519E-2</v>
      </c>
    </row>
    <row r="100" spans="1:13" x14ac:dyDescent="0.2">
      <c r="A100">
        <v>92</v>
      </c>
      <c r="B100">
        <v>1.9533333333333334</v>
      </c>
      <c r="C100">
        <v>2.71</v>
      </c>
      <c r="D100">
        <v>2.7666666666666662</v>
      </c>
      <c r="G100">
        <v>86</v>
      </c>
      <c r="H100" s="10">
        <f t="shared" si="6"/>
        <v>2.422491582491586</v>
      </c>
      <c r="I100" s="5">
        <f>_xll.PDENSITY($H$100,SimData!$B$9:$B$1008,$H$9,$H$10,0)</f>
        <v>5.6135189101639046E-2</v>
      </c>
      <c r="J100" s="10">
        <f t="shared" si="7"/>
        <v>3.6467676767676704</v>
      </c>
      <c r="K100" s="5">
        <f>_xll.PDENSITY($J$100,SimData!$C$9:$C$1008,$J$9,$J$10,0)</f>
        <v>0.12911925194188012</v>
      </c>
      <c r="L100" s="10">
        <f t="shared" si="8"/>
        <v>5.746531986531985</v>
      </c>
      <c r="M100" s="5">
        <f>_xll.PDENSITY($L$100,SimData!$D$9:$D$1008,$L$9,$L$10,0)</f>
        <v>5.5385385888136171E-2</v>
      </c>
    </row>
    <row r="101" spans="1:13" x14ac:dyDescent="0.2">
      <c r="A101">
        <v>93</v>
      </c>
      <c r="B101">
        <v>1.3666666666666667</v>
      </c>
      <c r="C101">
        <v>2.0299999999999998</v>
      </c>
      <c r="D101">
        <v>3.6266666666666674</v>
      </c>
      <c r="G101">
        <v>87</v>
      </c>
      <c r="H101" s="10">
        <f t="shared" si="6"/>
        <v>2.4665993265993302</v>
      </c>
      <c r="I101" s="5">
        <f>_xll.PDENSITY($H$101,SimData!$B$9:$B$1008,$H$9,$H$10,0)</f>
        <v>4.9158706502924948E-2</v>
      </c>
      <c r="J101" s="10">
        <f t="shared" si="7"/>
        <v>3.6841414141414077</v>
      </c>
      <c r="K101" s="5">
        <f>_xll.PDENSITY($J$101,SimData!$C$9:$C$1008,$J$9,$J$10,0)</f>
        <v>0.11283695585842726</v>
      </c>
      <c r="L101" s="10">
        <f t="shared" si="8"/>
        <v>5.8055892255892241</v>
      </c>
      <c r="M101" s="5">
        <f>_xll.PDENSITY($L$101,SimData!$D$9:$D$1008,$L$9,$L$10,0)</f>
        <v>4.8591701775884545E-2</v>
      </c>
    </row>
    <row r="102" spans="1:13" x14ac:dyDescent="0.2">
      <c r="A102">
        <v>94</v>
      </c>
      <c r="B102">
        <v>0.7</v>
      </c>
      <c r="C102">
        <v>3.7600000000000007</v>
      </c>
      <c r="D102">
        <v>4.04</v>
      </c>
      <c r="G102">
        <v>88</v>
      </c>
      <c r="H102" s="10">
        <f t="shared" si="6"/>
        <v>2.5107070707070744</v>
      </c>
      <c r="I102" s="5">
        <f>_xll.PDENSITY($H$102,SimData!$B$9:$B$1008,$H$9,$H$10,0)</f>
        <v>4.3159603909996694E-2</v>
      </c>
      <c r="J102" s="10">
        <f t="shared" si="7"/>
        <v>3.721515151515145</v>
      </c>
      <c r="K102" s="5">
        <f>_xll.PDENSITY($J$102,SimData!$C$9:$C$1008,$J$9,$J$10,0)</f>
        <v>9.8342318579037621E-2</v>
      </c>
      <c r="L102" s="10">
        <f t="shared" si="8"/>
        <v>5.8646464646464631</v>
      </c>
      <c r="M102" s="5">
        <f>_xll.PDENSITY($L$102,SimData!$D$9:$D$1008,$L$9,$L$10,0)</f>
        <v>4.2392010237954171E-2</v>
      </c>
    </row>
    <row r="103" spans="1:13" x14ac:dyDescent="0.2">
      <c r="A103">
        <v>95</v>
      </c>
      <c r="B103">
        <v>1.6133333333333335</v>
      </c>
      <c r="C103">
        <v>2.7399999999999998</v>
      </c>
      <c r="D103">
        <v>2.586666666666666</v>
      </c>
      <c r="G103">
        <v>89</v>
      </c>
      <c r="H103" s="10">
        <f t="shared" si="6"/>
        <v>2.5548148148148186</v>
      </c>
      <c r="I103" s="5">
        <f>_xll.PDENSITY($H$103,SimData!$B$9:$B$1008,$H$9,$H$10,0)</f>
        <v>3.8149290243167662E-2</v>
      </c>
      <c r="J103" s="10">
        <f t="shared" si="7"/>
        <v>3.7588888888888823</v>
      </c>
      <c r="K103" s="5">
        <f>_xll.PDENSITY($J$103,SimData!$C$9:$C$1008,$J$9,$J$10,0)</f>
        <v>8.524589829099187E-2</v>
      </c>
      <c r="L103" s="10">
        <f t="shared" si="8"/>
        <v>5.9237037037037021</v>
      </c>
      <c r="M103" s="5">
        <f>_xll.PDENSITY($L$103,SimData!$D$9:$D$1008,$L$9,$L$10,0)</f>
        <v>3.6728865845195503E-2</v>
      </c>
    </row>
    <row r="104" spans="1:13" x14ac:dyDescent="0.2">
      <c r="A104">
        <v>96</v>
      </c>
      <c r="B104">
        <v>1.8666666666666669</v>
      </c>
      <c r="C104">
        <v>1.7100000000000002</v>
      </c>
      <c r="D104">
        <v>3.4466666666666659</v>
      </c>
      <c r="G104">
        <v>90</v>
      </c>
      <c r="H104" s="10">
        <f t="shared" si="6"/>
        <v>2.5989225589225629</v>
      </c>
      <c r="I104" s="5">
        <f>_xll.PDENSITY($H$104,SimData!$B$9:$B$1008,$H$9,$H$10,0)</f>
        <v>3.411015094409451E-2</v>
      </c>
      <c r="J104" s="10">
        <f t="shared" si="7"/>
        <v>3.7962626262626196</v>
      </c>
      <c r="K104" s="5">
        <f>_xll.PDENSITY($J$104,SimData!$C$9:$C$1008,$J$9,$J$10,0)</f>
        <v>7.3288716184832528E-2</v>
      </c>
      <c r="L104" s="10">
        <f t="shared" si="8"/>
        <v>5.9827609427609412</v>
      </c>
      <c r="M104" s="5">
        <f>_xll.PDENSITY($L$104,SimData!$D$9:$D$1008,$L$9,$L$10,0)</f>
        <v>3.1565846810344383E-2</v>
      </c>
    </row>
    <row r="105" spans="1:13" x14ac:dyDescent="0.2">
      <c r="A105">
        <v>97</v>
      </c>
      <c r="B105">
        <v>1.1000000000000001</v>
      </c>
      <c r="C105">
        <v>3.1499999999999995</v>
      </c>
      <c r="D105">
        <v>4.6466666666666656</v>
      </c>
      <c r="G105">
        <v>91</v>
      </c>
      <c r="H105" s="10">
        <f t="shared" si="6"/>
        <v>2.6430303030303071</v>
      </c>
      <c r="I105" s="5">
        <f>_xll.PDENSITY($H$105,SimData!$B$9:$B$1008,$H$9,$H$10,0)</f>
        <v>3.0980275129402022E-2</v>
      </c>
      <c r="J105" s="10">
        <f t="shared" si="7"/>
        <v>3.8336363636363568</v>
      </c>
      <c r="K105" s="5">
        <f>_xll.PDENSITY($J$105,SimData!$C$9:$C$1008,$J$9,$J$10,0)</f>
        <v>6.2399789667071673E-2</v>
      </c>
      <c r="L105" s="10">
        <f t="shared" si="8"/>
        <v>6.0418181818181802</v>
      </c>
      <c r="M105" s="5">
        <f>_xll.PDENSITY($L$105,SimData!$D$9:$D$1008,$L$9,$L$10,0)</f>
        <v>2.6886783013128725E-2</v>
      </c>
    </row>
    <row r="106" spans="1:13" x14ac:dyDescent="0.2">
      <c r="A106">
        <v>98</v>
      </c>
      <c r="B106">
        <v>2.8733333333333335</v>
      </c>
      <c r="C106">
        <v>2.6799999999999997</v>
      </c>
      <c r="D106">
        <v>4.6399999999999997</v>
      </c>
      <c r="G106">
        <v>92</v>
      </c>
      <c r="H106" s="10">
        <f t="shared" si="6"/>
        <v>2.6871380471380513</v>
      </c>
      <c r="I106" s="5">
        <f>_xll.PDENSITY($H$106,SimData!$B$9:$B$1008,$H$9,$H$10,0)</f>
        <v>2.8647909842431308E-2</v>
      </c>
      <c r="J106" s="10">
        <f t="shared" si="7"/>
        <v>3.8710101010100941</v>
      </c>
      <c r="K106" s="5">
        <f>_xll.PDENSITY($J$106,SimData!$C$9:$C$1008,$J$9,$J$10,0)</f>
        <v>5.2656078280430493E-2</v>
      </c>
      <c r="L106" s="10">
        <f t="shared" si="8"/>
        <v>6.1008754208754192</v>
      </c>
      <c r="M106" s="5">
        <f>_xll.PDENSITY($L$106,SimData!$D$9:$D$1008,$L$9,$L$10,0)</f>
        <v>2.2691605928778964E-2</v>
      </c>
    </row>
    <row r="107" spans="1:13" x14ac:dyDescent="0.2">
      <c r="A107">
        <v>99</v>
      </c>
      <c r="B107">
        <v>0.76666666666666672</v>
      </c>
      <c r="C107">
        <v>1.2</v>
      </c>
      <c r="D107">
        <v>4.4066666666666663</v>
      </c>
      <c r="G107">
        <v>93</v>
      </c>
      <c r="H107" s="10">
        <f t="shared" si="6"/>
        <v>2.7312457912457955</v>
      </c>
      <c r="I107" s="5">
        <f>_xll.PDENSITY($H$107,SimData!$B$9:$B$1008,$H$9,$H$10,0)</f>
        <v>2.6955645177018858E-2</v>
      </c>
      <c r="J107" s="10">
        <f t="shared" si="7"/>
        <v>3.9083838383838314</v>
      </c>
      <c r="K107" s="5">
        <f>_xll.PDENSITY($J$107,SimData!$C$9:$C$1008,$J$9,$J$10,0)</f>
        <v>4.4184417729121572E-2</v>
      </c>
      <c r="L107" s="10">
        <f t="shared" si="8"/>
        <v>6.1599326599326583</v>
      </c>
      <c r="M107" s="5">
        <f>_xll.PDENSITY($L$107,SimData!$D$9:$D$1008,$L$9,$L$10,0)</f>
        <v>1.8989208810547088E-2</v>
      </c>
    </row>
    <row r="108" spans="1:13" x14ac:dyDescent="0.2">
      <c r="A108">
        <v>100</v>
      </c>
      <c r="B108">
        <v>1.22</v>
      </c>
      <c r="C108">
        <v>2.75</v>
      </c>
      <c r="D108">
        <v>4.7133333333333329</v>
      </c>
      <c r="G108">
        <v>94</v>
      </c>
      <c r="H108" s="10">
        <f t="shared" si="6"/>
        <v>2.7753535353535397</v>
      </c>
      <c r="I108" s="5">
        <f>_xll.PDENSITY($H$108,SimData!$B$9:$B$1008,$H$9,$H$10,0)</f>
        <v>2.5712898565615313E-2</v>
      </c>
      <c r="J108" s="10">
        <f t="shared" si="7"/>
        <v>3.9457575757575687</v>
      </c>
      <c r="K108" s="5">
        <f>_xll.PDENSITY($J$108,SimData!$C$9:$C$1008,$J$9,$J$10,0)</f>
        <v>3.7058810109191945E-2</v>
      </c>
      <c r="L108" s="10">
        <f t="shared" si="8"/>
        <v>6.2189898989898973</v>
      </c>
      <c r="M108" s="5">
        <f>_xll.PDENSITY($L$108,SimData!$D$9:$D$1008,$L$9,$L$10,0)</f>
        <v>1.5788119838344439E-2</v>
      </c>
    </row>
    <row r="109" spans="1:13" x14ac:dyDescent="0.2">
      <c r="A109">
        <v>101</v>
      </c>
      <c r="B109">
        <v>0.38</v>
      </c>
      <c r="C109">
        <v>2.4799999999999995</v>
      </c>
      <c r="D109">
        <v>2.6333333333333333</v>
      </c>
      <c r="G109">
        <v>95</v>
      </c>
      <c r="H109" s="10">
        <f t="shared" si="6"/>
        <v>2.8194612794612839</v>
      </c>
      <c r="I109" s="5">
        <f>_xll.PDENSITY($H$109,SimData!$B$9:$B$1008,$H$9,$H$10,0)</f>
        <v>2.4714403242786537E-2</v>
      </c>
      <c r="J109" s="10">
        <f t="shared" si="7"/>
        <v>3.983131313131306</v>
      </c>
      <c r="K109" s="5">
        <f>_xll.PDENSITY($J$109,SimData!$C$9:$C$1008,$J$9,$J$10,0)</f>
        <v>3.1235869600087614E-2</v>
      </c>
      <c r="L109" s="10">
        <f t="shared" si="8"/>
        <v>6.2780471380471363</v>
      </c>
      <c r="M109" s="5">
        <f>_xll.PDENSITY($L$109,SimData!$D$9:$D$1008,$L$9,$L$10,0)</f>
        <v>1.308611790498089E-2</v>
      </c>
    </row>
    <row r="110" spans="1:13" x14ac:dyDescent="0.2">
      <c r="A110">
        <v>102</v>
      </c>
      <c r="B110">
        <v>0.27333333333333332</v>
      </c>
      <c r="C110">
        <v>2.94</v>
      </c>
      <c r="D110">
        <v>2.9133333333333331</v>
      </c>
      <c r="G110">
        <v>96</v>
      </c>
      <c r="H110" s="10">
        <f t="shared" si="6"/>
        <v>2.8635690235690281</v>
      </c>
      <c r="I110" s="5">
        <f>_xll.PDENSITY($H$110,SimData!$B$9:$B$1008,$H$9,$H$10,0)</f>
        <v>2.3761902512479834E-2</v>
      </c>
      <c r="J110" s="10">
        <f t="shared" si="7"/>
        <v>4.0205050505050437</v>
      </c>
      <c r="K110" s="5">
        <f>_xll.PDENSITY($J$110,SimData!$C$9:$C$1008,$J$9,$J$10,0)</f>
        <v>2.6546456802595451E-2</v>
      </c>
      <c r="L110" s="10">
        <f t="shared" si="8"/>
        <v>6.3371043771043754</v>
      </c>
      <c r="M110" s="5">
        <f>_xll.PDENSITY($L$110,SimData!$D$9:$D$1008,$L$9,$L$10,0)</f>
        <v>1.0860769385059161E-2</v>
      </c>
    </row>
    <row r="111" spans="1:13" x14ac:dyDescent="0.2">
      <c r="A111">
        <v>103</v>
      </c>
      <c r="B111">
        <v>0.5066666666666666</v>
      </c>
      <c r="C111">
        <v>2.54</v>
      </c>
      <c r="D111">
        <v>5.66</v>
      </c>
      <c r="G111">
        <v>97</v>
      </c>
      <c r="H111" s="10">
        <f t="shared" si="6"/>
        <v>2.9076767676767723</v>
      </c>
      <c r="I111" s="5">
        <f>_xll.PDENSITY($H$111,SimData!$B$9:$B$1008,$H$9,$H$10,0)</f>
        <v>2.2685942946852718E-2</v>
      </c>
      <c r="J111" s="10">
        <f t="shared" si="7"/>
        <v>4.0578787878787814</v>
      </c>
      <c r="K111" s="5">
        <f>_xll.PDENSITY($J$111,SimData!$C$9:$C$1008,$J$9,$J$10,0)</f>
        <v>2.2735872730897555E-2</v>
      </c>
      <c r="L111" s="10">
        <f t="shared" si="8"/>
        <v>6.3961616161616144</v>
      </c>
      <c r="M111" s="5">
        <f>_xll.PDENSITY($L$111,SimData!$D$9:$D$1008,$L$9,$L$10,0)</f>
        <v>9.0638650645566803E-3</v>
      </c>
    </row>
    <row r="112" spans="1:13" x14ac:dyDescent="0.2">
      <c r="A112">
        <v>104</v>
      </c>
      <c r="B112">
        <v>-0.47333333333333349</v>
      </c>
      <c r="C112">
        <v>2.7600000000000002</v>
      </c>
      <c r="D112">
        <v>3.1866666666666665</v>
      </c>
      <c r="G112">
        <v>98</v>
      </c>
      <c r="H112" s="10">
        <f t="shared" si="6"/>
        <v>2.9517845117845165</v>
      </c>
      <c r="I112" s="5">
        <f>_xll.PDENSITY($H$112,SimData!$B$9:$B$1008,$H$9,$H$10,0)</f>
        <v>2.1364521101778396E-2</v>
      </c>
      <c r="J112" s="10">
        <f t="shared" si="7"/>
        <v>4.0952525252525191</v>
      </c>
      <c r="K112" s="5">
        <f>_xll.PDENSITY($J$112,SimData!$C$9:$C$1008,$J$9,$J$10,0)</f>
        <v>1.9528581562355825E-2</v>
      </c>
      <c r="L112" s="10">
        <f t="shared" si="8"/>
        <v>6.4552188552188534</v>
      </c>
      <c r="M112" s="5">
        <f>_xll.PDENSITY($L$112,SimData!$D$9:$D$1008,$L$9,$L$10,0)</f>
        <v>7.6227522891541173E-3</v>
      </c>
    </row>
    <row r="113" spans="1:13" x14ac:dyDescent="0.2">
      <c r="A113">
        <v>105</v>
      </c>
      <c r="B113">
        <v>8.0000000000000016E-2</v>
      </c>
      <c r="C113">
        <v>2.8199999999999994</v>
      </c>
      <c r="D113">
        <v>4.9399999999999986</v>
      </c>
      <c r="G113">
        <v>99</v>
      </c>
      <c r="H113" s="10">
        <f t="shared" si="6"/>
        <v>2.9958922558922607</v>
      </c>
      <c r="I113" s="5">
        <f>_xll.PDENSITY($H$113,SimData!$B$9:$B$1008,$H$9,$H$10,0)</f>
        <v>1.9735505030243808E-2</v>
      </c>
      <c r="J113" s="10">
        <f t="shared" si="7"/>
        <v>4.1326262626262569</v>
      </c>
      <c r="K113" s="5">
        <f>_xll.PDENSITY($J$113,SimData!$C$9:$C$1008,$J$9,$J$10,0)</f>
        <v>1.6690104825750944E-2</v>
      </c>
      <c r="L113" s="10">
        <f t="shared" si="8"/>
        <v>6.5142760942760924</v>
      </c>
      <c r="M113" s="5">
        <f>_xll.PDENSITY($L$113,SimData!$D$9:$D$1008,$L$9,$L$10,0)</f>
        <v>6.4497352082573782E-3</v>
      </c>
    </row>
    <row r="114" spans="1:13" x14ac:dyDescent="0.2">
      <c r="A114">
        <v>106</v>
      </c>
      <c r="B114">
        <v>0.43999999999999984</v>
      </c>
      <c r="C114">
        <v>2.4</v>
      </c>
      <c r="D114">
        <v>4.3266666666666671</v>
      </c>
      <c r="G114">
        <v>100</v>
      </c>
      <c r="H114" s="10">
        <f t="shared" si="6"/>
        <v>3.0400000000000049</v>
      </c>
      <c r="I114" s="5">
        <f>_xll.PDENSITY($H$114,SimData!$B$9:$B$1008,$H$9,$H$10,0)</f>
        <v>1.7800441383821197E-2</v>
      </c>
      <c r="J114" s="10">
        <f t="shared" si="7"/>
        <v>4.1699999999999946</v>
      </c>
      <c r="K114" s="5">
        <f>_xll.PDENSITY($J$114,SimData!$C$9:$C$1008,$J$9,$J$10,0)</f>
        <v>1.4066211953276467E-2</v>
      </c>
      <c r="L114" s="10">
        <f t="shared" si="8"/>
        <v>6.5733333333333315</v>
      </c>
      <c r="M114" s="5">
        <f>_xll.PDENSITY($L$114,SimData!$D$9:$D$1008,$L$9,$L$10,0)</f>
        <v>5.4574593444019076E-3</v>
      </c>
    </row>
    <row r="115" spans="1:13" x14ac:dyDescent="0.2">
      <c r="A115">
        <v>107</v>
      </c>
      <c r="B115">
        <v>0.83999999999999986</v>
      </c>
      <c r="C115">
        <v>1.7</v>
      </c>
      <c r="D115">
        <v>5.5733333333333324</v>
      </c>
    </row>
    <row r="116" spans="1:13" x14ac:dyDescent="0.2">
      <c r="A116">
        <v>108</v>
      </c>
      <c r="B116">
        <v>1.4133333333333333</v>
      </c>
      <c r="C116">
        <v>3.0799999999999996</v>
      </c>
      <c r="D116">
        <v>3.92</v>
      </c>
    </row>
    <row r="117" spans="1:13" x14ac:dyDescent="0.2">
      <c r="A117">
        <v>109</v>
      </c>
      <c r="B117">
        <v>1.0600000000000003</v>
      </c>
      <c r="C117">
        <v>2.1999999999999997</v>
      </c>
      <c r="D117">
        <v>3.653333333333332</v>
      </c>
    </row>
    <row r="118" spans="1:13" x14ac:dyDescent="0.2">
      <c r="A118">
        <v>110</v>
      </c>
      <c r="B118">
        <v>-1.3333333333333315E-2</v>
      </c>
      <c r="C118">
        <v>1.65</v>
      </c>
      <c r="D118">
        <v>5.6799999999999988</v>
      </c>
    </row>
    <row r="119" spans="1:13" x14ac:dyDescent="0.2">
      <c r="A119">
        <v>111</v>
      </c>
      <c r="B119">
        <v>1.3466666666666665</v>
      </c>
      <c r="C119">
        <v>3.3299999999999996</v>
      </c>
      <c r="D119">
        <v>4.126666666666666</v>
      </c>
    </row>
    <row r="120" spans="1:13" x14ac:dyDescent="0.2">
      <c r="A120">
        <v>112</v>
      </c>
      <c r="B120">
        <v>0.65333333333333343</v>
      </c>
      <c r="C120">
        <v>2.4799999999999995</v>
      </c>
      <c r="D120">
        <v>4.6866666666666674</v>
      </c>
    </row>
    <row r="121" spans="1:13" x14ac:dyDescent="0.2">
      <c r="A121">
        <v>113</v>
      </c>
      <c r="B121">
        <v>1.4333333333333336</v>
      </c>
      <c r="C121">
        <v>2.9999999999999996</v>
      </c>
      <c r="D121">
        <v>5.4933333333333314</v>
      </c>
    </row>
    <row r="122" spans="1:13" x14ac:dyDescent="0.2">
      <c r="A122">
        <v>114</v>
      </c>
      <c r="B122">
        <v>0.70666666666666678</v>
      </c>
      <c r="C122">
        <v>2.1199999999999997</v>
      </c>
      <c r="D122">
        <v>3.8933333333333326</v>
      </c>
    </row>
    <row r="123" spans="1:13" x14ac:dyDescent="0.2">
      <c r="A123">
        <v>115</v>
      </c>
      <c r="B123">
        <v>1.3333333333333333</v>
      </c>
      <c r="C123">
        <v>1.6</v>
      </c>
      <c r="D123">
        <v>3.44</v>
      </c>
    </row>
    <row r="124" spans="1:13" x14ac:dyDescent="0.2">
      <c r="A124">
        <v>116</v>
      </c>
      <c r="B124">
        <v>0.96666666666666667</v>
      </c>
      <c r="C124">
        <v>1.95</v>
      </c>
      <c r="D124">
        <v>4.8733333333333331</v>
      </c>
    </row>
    <row r="125" spans="1:13" x14ac:dyDescent="0.2">
      <c r="A125">
        <v>117</v>
      </c>
      <c r="B125">
        <v>0.3000000000000001</v>
      </c>
      <c r="C125">
        <v>2.2699999999999996</v>
      </c>
      <c r="D125">
        <v>4.1466666666666665</v>
      </c>
    </row>
    <row r="126" spans="1:13" x14ac:dyDescent="0.2">
      <c r="A126">
        <v>118</v>
      </c>
      <c r="B126">
        <v>0.41333333333333333</v>
      </c>
      <c r="C126">
        <v>3.41</v>
      </c>
      <c r="D126">
        <v>2.9199999999999995</v>
      </c>
    </row>
    <row r="127" spans="1:13" x14ac:dyDescent="0.2">
      <c r="A127">
        <v>119</v>
      </c>
      <c r="B127">
        <v>0.33333333333333359</v>
      </c>
      <c r="C127">
        <v>3.0800000000000005</v>
      </c>
      <c r="D127">
        <v>3.1733333333333329</v>
      </c>
    </row>
    <row r="128" spans="1:13" x14ac:dyDescent="0.2">
      <c r="A128">
        <v>120</v>
      </c>
      <c r="B128">
        <v>1.2466666666666668</v>
      </c>
      <c r="C128">
        <v>2.7800000000000002</v>
      </c>
      <c r="D128">
        <v>3.126666666666666</v>
      </c>
    </row>
    <row r="129" spans="1:4" x14ac:dyDescent="0.2">
      <c r="A129">
        <v>121</v>
      </c>
      <c r="B129">
        <v>2.273333333333333</v>
      </c>
      <c r="C129">
        <v>2.41</v>
      </c>
      <c r="D129">
        <v>3.4999999999999996</v>
      </c>
    </row>
    <row r="130" spans="1:4" x14ac:dyDescent="0.2">
      <c r="A130">
        <v>122</v>
      </c>
      <c r="B130">
        <v>0.17999999999999988</v>
      </c>
      <c r="C130">
        <v>3.05</v>
      </c>
      <c r="D130">
        <v>4.0199999999999996</v>
      </c>
    </row>
    <row r="131" spans="1:4" x14ac:dyDescent="0.2">
      <c r="A131">
        <v>123</v>
      </c>
      <c r="B131">
        <v>0.84</v>
      </c>
      <c r="C131">
        <v>2.4899999999999993</v>
      </c>
      <c r="D131">
        <v>3.5199999999999987</v>
      </c>
    </row>
    <row r="132" spans="1:4" x14ac:dyDescent="0.2">
      <c r="A132">
        <v>124</v>
      </c>
      <c r="B132">
        <v>1.1600000000000001</v>
      </c>
      <c r="C132">
        <v>2.0499999999999998</v>
      </c>
      <c r="D132">
        <v>4.8199999999999994</v>
      </c>
    </row>
    <row r="133" spans="1:4" x14ac:dyDescent="0.2">
      <c r="A133">
        <v>125</v>
      </c>
      <c r="B133">
        <v>0.90666666666666673</v>
      </c>
      <c r="C133">
        <v>1.58</v>
      </c>
      <c r="D133">
        <v>3.7133333333333325</v>
      </c>
    </row>
    <row r="134" spans="1:4" x14ac:dyDescent="0.2">
      <c r="A134">
        <v>126</v>
      </c>
      <c r="B134">
        <v>0.15333333333333327</v>
      </c>
      <c r="C134">
        <v>2.4300000000000002</v>
      </c>
      <c r="D134">
        <v>2.6933333333333334</v>
      </c>
    </row>
    <row r="135" spans="1:4" x14ac:dyDescent="0.2">
      <c r="A135">
        <v>127</v>
      </c>
      <c r="B135">
        <v>-0.80666666666666675</v>
      </c>
      <c r="C135">
        <v>3</v>
      </c>
      <c r="D135">
        <v>3.4666666666666668</v>
      </c>
    </row>
    <row r="136" spans="1:4" x14ac:dyDescent="0.2">
      <c r="A136">
        <v>128</v>
      </c>
      <c r="B136">
        <v>1.3266666666666667</v>
      </c>
      <c r="C136">
        <v>2.2799999999999998</v>
      </c>
      <c r="D136">
        <v>3.36</v>
      </c>
    </row>
    <row r="137" spans="1:4" x14ac:dyDescent="0.2">
      <c r="A137">
        <v>129</v>
      </c>
      <c r="B137">
        <v>0.82000000000000006</v>
      </c>
      <c r="C137">
        <v>2.29</v>
      </c>
      <c r="D137">
        <v>4.7333333333333325</v>
      </c>
    </row>
    <row r="138" spans="1:4" x14ac:dyDescent="0.2">
      <c r="A138">
        <v>130</v>
      </c>
      <c r="B138">
        <v>1.8533333333333337</v>
      </c>
      <c r="C138">
        <v>2.1799999999999997</v>
      </c>
      <c r="D138">
        <v>4.379999999999999</v>
      </c>
    </row>
    <row r="139" spans="1:4" x14ac:dyDescent="0.2">
      <c r="A139">
        <v>131</v>
      </c>
      <c r="B139">
        <v>1.3066666666666664</v>
      </c>
      <c r="C139">
        <v>1.26</v>
      </c>
      <c r="D139">
        <v>3.8600000000000003</v>
      </c>
    </row>
    <row r="140" spans="1:4" x14ac:dyDescent="0.2">
      <c r="A140">
        <v>132</v>
      </c>
      <c r="B140">
        <v>2.0200000000000005</v>
      </c>
      <c r="C140">
        <v>2.35</v>
      </c>
      <c r="D140">
        <v>3.4266666666666663</v>
      </c>
    </row>
    <row r="141" spans="1:4" x14ac:dyDescent="0.2">
      <c r="A141">
        <v>133</v>
      </c>
      <c r="B141">
        <v>0.46</v>
      </c>
      <c r="C141">
        <v>2.1999999999999997</v>
      </c>
      <c r="D141">
        <v>3.5866666666666664</v>
      </c>
    </row>
    <row r="142" spans="1:4" x14ac:dyDescent="0.2">
      <c r="A142">
        <v>134</v>
      </c>
      <c r="B142">
        <v>1.5933333333333337</v>
      </c>
      <c r="C142">
        <v>2.46</v>
      </c>
      <c r="D142">
        <v>4.9799999999999995</v>
      </c>
    </row>
    <row r="143" spans="1:4" x14ac:dyDescent="0.2">
      <c r="A143">
        <v>135</v>
      </c>
      <c r="B143">
        <v>2.2666666666666666</v>
      </c>
      <c r="C143">
        <v>2.61</v>
      </c>
      <c r="D143">
        <v>4.3066666666666666</v>
      </c>
    </row>
    <row r="144" spans="1:4" x14ac:dyDescent="0.2">
      <c r="A144">
        <v>136</v>
      </c>
      <c r="B144">
        <v>2.06</v>
      </c>
      <c r="C144">
        <v>2.4899999999999998</v>
      </c>
      <c r="D144">
        <v>2.8733333333333331</v>
      </c>
    </row>
    <row r="145" spans="1:4" x14ac:dyDescent="0.2">
      <c r="A145">
        <v>137</v>
      </c>
      <c r="B145">
        <v>0.96666666666666679</v>
      </c>
      <c r="C145">
        <v>2.6100000000000003</v>
      </c>
      <c r="D145">
        <v>3.1333333333333329</v>
      </c>
    </row>
    <row r="146" spans="1:4" x14ac:dyDescent="0.2">
      <c r="A146">
        <v>138</v>
      </c>
      <c r="B146">
        <v>0.80000000000000038</v>
      </c>
      <c r="C146">
        <v>2.9099999999999997</v>
      </c>
      <c r="D146">
        <v>2.88</v>
      </c>
    </row>
    <row r="147" spans="1:4" x14ac:dyDescent="0.2">
      <c r="A147">
        <v>139</v>
      </c>
      <c r="B147">
        <v>1.2266666666666668</v>
      </c>
      <c r="C147">
        <v>1.7400000000000002</v>
      </c>
      <c r="D147">
        <v>3.6733333333333329</v>
      </c>
    </row>
    <row r="148" spans="1:4" x14ac:dyDescent="0.2">
      <c r="A148">
        <v>140</v>
      </c>
      <c r="B148">
        <v>1.2466666666666668</v>
      </c>
      <c r="C148">
        <v>3.4299999999999997</v>
      </c>
      <c r="D148">
        <v>4.506666666666665</v>
      </c>
    </row>
    <row r="149" spans="1:4" x14ac:dyDescent="0.2">
      <c r="A149">
        <v>141</v>
      </c>
      <c r="B149">
        <v>1.2600000000000005</v>
      </c>
      <c r="C149">
        <v>2.9400000000000004</v>
      </c>
      <c r="D149">
        <v>4.6999999999999993</v>
      </c>
    </row>
    <row r="150" spans="1:4" x14ac:dyDescent="0.2">
      <c r="A150">
        <v>142</v>
      </c>
      <c r="B150">
        <v>0.36000000000000004</v>
      </c>
      <c r="C150">
        <v>1.9599999999999997</v>
      </c>
      <c r="D150">
        <v>5.379999999999999</v>
      </c>
    </row>
    <row r="151" spans="1:4" x14ac:dyDescent="0.2">
      <c r="A151">
        <v>143</v>
      </c>
      <c r="B151">
        <v>0.41333333333333327</v>
      </c>
      <c r="C151">
        <v>2.91</v>
      </c>
      <c r="D151">
        <v>4.1799999999999988</v>
      </c>
    </row>
    <row r="152" spans="1:4" x14ac:dyDescent="0.2">
      <c r="A152">
        <v>144</v>
      </c>
      <c r="B152">
        <v>0.48666666666666691</v>
      </c>
      <c r="C152">
        <v>2.3299999999999996</v>
      </c>
      <c r="D152">
        <v>6.0466666666666669</v>
      </c>
    </row>
    <row r="153" spans="1:4" x14ac:dyDescent="0.2">
      <c r="A153">
        <v>145</v>
      </c>
      <c r="B153">
        <v>-0.61333333333333351</v>
      </c>
      <c r="C153">
        <v>3.6100000000000008</v>
      </c>
      <c r="D153">
        <v>5.1133333333333324</v>
      </c>
    </row>
    <row r="154" spans="1:4" x14ac:dyDescent="0.2">
      <c r="A154">
        <v>146</v>
      </c>
      <c r="B154">
        <v>0.83333333333333359</v>
      </c>
      <c r="C154">
        <v>2.1399999999999997</v>
      </c>
      <c r="D154">
        <v>4.2133333333333329</v>
      </c>
    </row>
    <row r="155" spans="1:4" x14ac:dyDescent="0.2">
      <c r="A155">
        <v>147</v>
      </c>
      <c r="B155">
        <v>0.83333333333333348</v>
      </c>
      <c r="C155">
        <v>2.4899999999999993</v>
      </c>
      <c r="D155">
        <v>5.2066666666666661</v>
      </c>
    </row>
    <row r="156" spans="1:4" x14ac:dyDescent="0.2">
      <c r="A156">
        <v>148</v>
      </c>
      <c r="B156">
        <v>1.0533333333333332</v>
      </c>
      <c r="C156">
        <v>3.45</v>
      </c>
      <c r="D156">
        <v>1.3466666666666669</v>
      </c>
    </row>
    <row r="157" spans="1:4" x14ac:dyDescent="0.2">
      <c r="A157">
        <v>149</v>
      </c>
      <c r="B157">
        <v>3.9999999999999931E-2</v>
      </c>
      <c r="C157">
        <v>2.29</v>
      </c>
      <c r="D157">
        <v>2.7466666666666666</v>
      </c>
    </row>
    <row r="158" spans="1:4" x14ac:dyDescent="0.2">
      <c r="A158">
        <v>150</v>
      </c>
      <c r="B158">
        <v>1.4466666666666663</v>
      </c>
      <c r="C158">
        <v>2.8899999999999997</v>
      </c>
      <c r="D158">
        <v>5.2799999999999994</v>
      </c>
    </row>
    <row r="159" spans="1:4" x14ac:dyDescent="0.2">
      <c r="A159">
        <v>151</v>
      </c>
      <c r="B159">
        <v>0.28000000000000003</v>
      </c>
      <c r="C159">
        <v>3</v>
      </c>
      <c r="D159">
        <v>4.0133333333333328</v>
      </c>
    </row>
    <row r="160" spans="1:4" x14ac:dyDescent="0.2">
      <c r="A160">
        <v>152</v>
      </c>
      <c r="B160">
        <v>-0.37333333333333335</v>
      </c>
      <c r="C160">
        <v>2.42</v>
      </c>
      <c r="D160">
        <v>4.4533333333333331</v>
      </c>
    </row>
    <row r="161" spans="1:4" x14ac:dyDescent="0.2">
      <c r="A161">
        <v>153</v>
      </c>
      <c r="B161">
        <v>0.39333333333333331</v>
      </c>
      <c r="C161">
        <v>3.8199999999999994</v>
      </c>
      <c r="D161">
        <v>5.1866666666666665</v>
      </c>
    </row>
    <row r="162" spans="1:4" x14ac:dyDescent="0.2">
      <c r="A162">
        <v>154</v>
      </c>
      <c r="B162">
        <v>0.44666666666666655</v>
      </c>
      <c r="C162">
        <v>3.2299999999999995</v>
      </c>
      <c r="D162">
        <v>4.4933333333333332</v>
      </c>
    </row>
    <row r="163" spans="1:4" x14ac:dyDescent="0.2">
      <c r="A163">
        <v>155</v>
      </c>
      <c r="B163">
        <v>0.73333333333333328</v>
      </c>
      <c r="C163">
        <v>2.7499999999999991</v>
      </c>
      <c r="D163">
        <v>3.6666666666666665</v>
      </c>
    </row>
    <row r="164" spans="1:4" x14ac:dyDescent="0.2">
      <c r="A164">
        <v>156</v>
      </c>
      <c r="B164">
        <v>0.61999999999999977</v>
      </c>
      <c r="C164">
        <v>1.92</v>
      </c>
      <c r="D164">
        <v>4.086666666666666</v>
      </c>
    </row>
    <row r="165" spans="1:4" x14ac:dyDescent="0.2">
      <c r="A165">
        <v>157</v>
      </c>
      <c r="B165">
        <v>0.52000000000000013</v>
      </c>
      <c r="C165">
        <v>2.2800000000000002</v>
      </c>
      <c r="D165">
        <v>5.9133333333333331</v>
      </c>
    </row>
    <row r="166" spans="1:4" x14ac:dyDescent="0.2">
      <c r="A166">
        <v>158</v>
      </c>
      <c r="B166">
        <v>-0.38</v>
      </c>
      <c r="C166">
        <v>2.5099999999999998</v>
      </c>
      <c r="D166">
        <v>3.06</v>
      </c>
    </row>
    <row r="167" spans="1:4" x14ac:dyDescent="0.2">
      <c r="A167">
        <v>159</v>
      </c>
      <c r="B167">
        <v>0.53333333333333333</v>
      </c>
      <c r="C167">
        <v>2.2299999999999995</v>
      </c>
      <c r="D167">
        <v>0.72666666666666679</v>
      </c>
    </row>
    <row r="168" spans="1:4" x14ac:dyDescent="0.2">
      <c r="A168">
        <v>160</v>
      </c>
      <c r="B168">
        <v>0.65999999999999992</v>
      </c>
      <c r="C168">
        <v>1.9499999999999997</v>
      </c>
      <c r="D168">
        <v>3.7933333333333326</v>
      </c>
    </row>
    <row r="169" spans="1:4" x14ac:dyDescent="0.2">
      <c r="A169">
        <v>161</v>
      </c>
      <c r="B169">
        <v>0.85999999999999988</v>
      </c>
      <c r="C169">
        <v>3.13</v>
      </c>
      <c r="D169">
        <v>3.4399999999999995</v>
      </c>
    </row>
    <row r="170" spans="1:4" x14ac:dyDescent="0.2">
      <c r="A170">
        <v>162</v>
      </c>
      <c r="B170">
        <v>1.52</v>
      </c>
      <c r="C170">
        <v>2.21</v>
      </c>
      <c r="D170">
        <v>3.3933333333333326</v>
      </c>
    </row>
    <row r="171" spans="1:4" x14ac:dyDescent="0.2">
      <c r="A171">
        <v>163</v>
      </c>
      <c r="B171">
        <v>1.0266666666666666</v>
      </c>
      <c r="C171">
        <v>1.54</v>
      </c>
      <c r="D171">
        <v>5.52</v>
      </c>
    </row>
    <row r="172" spans="1:4" x14ac:dyDescent="0.2">
      <c r="A172">
        <v>164</v>
      </c>
      <c r="B172">
        <v>1.3466666666666667</v>
      </c>
      <c r="C172">
        <v>2.8599999999999994</v>
      </c>
      <c r="D172">
        <v>3.1466666666666656</v>
      </c>
    </row>
    <row r="173" spans="1:4" x14ac:dyDescent="0.2">
      <c r="A173">
        <v>165</v>
      </c>
      <c r="B173">
        <v>0.81333333333333324</v>
      </c>
      <c r="C173">
        <v>2.3899999999999997</v>
      </c>
      <c r="D173">
        <v>2.8666666666666667</v>
      </c>
    </row>
    <row r="174" spans="1:4" x14ac:dyDescent="0.2">
      <c r="A174">
        <v>166</v>
      </c>
      <c r="B174">
        <v>0.30666666666666653</v>
      </c>
      <c r="C174">
        <v>2.5700000000000003</v>
      </c>
      <c r="D174">
        <v>4.006666666666665</v>
      </c>
    </row>
    <row r="175" spans="1:4" x14ac:dyDescent="0.2">
      <c r="A175">
        <v>167</v>
      </c>
      <c r="B175">
        <v>0.59333333333333327</v>
      </c>
      <c r="C175">
        <v>2.4799999999999995</v>
      </c>
      <c r="D175">
        <v>3.3066666666666662</v>
      </c>
    </row>
    <row r="176" spans="1:4" x14ac:dyDescent="0.2">
      <c r="A176">
        <v>168</v>
      </c>
      <c r="B176">
        <v>0.62000000000000022</v>
      </c>
      <c r="C176">
        <v>2.7299999999999995</v>
      </c>
      <c r="D176">
        <v>3.2466666666666666</v>
      </c>
    </row>
    <row r="177" spans="1:4" x14ac:dyDescent="0.2">
      <c r="A177">
        <v>169</v>
      </c>
      <c r="B177">
        <v>1.4800000000000004</v>
      </c>
      <c r="C177">
        <v>0.46999999999999992</v>
      </c>
      <c r="D177">
        <v>4.62</v>
      </c>
    </row>
    <row r="178" spans="1:4" x14ac:dyDescent="0.2">
      <c r="A178">
        <v>170</v>
      </c>
      <c r="B178">
        <v>1.5266666666666666</v>
      </c>
      <c r="C178">
        <v>2.4</v>
      </c>
      <c r="D178">
        <v>4.0133333333333328</v>
      </c>
    </row>
    <row r="179" spans="1:4" x14ac:dyDescent="0.2">
      <c r="A179">
        <v>171</v>
      </c>
      <c r="B179">
        <v>0.98666666666666658</v>
      </c>
      <c r="C179">
        <v>1.6600000000000001</v>
      </c>
      <c r="D179">
        <v>3.7866666666666666</v>
      </c>
    </row>
    <row r="180" spans="1:4" x14ac:dyDescent="0.2">
      <c r="A180">
        <v>172</v>
      </c>
      <c r="B180">
        <v>1.8333333333333333</v>
      </c>
      <c r="C180">
        <v>2.7600000000000002</v>
      </c>
      <c r="D180">
        <v>5.1066666666666674</v>
      </c>
    </row>
    <row r="181" spans="1:4" x14ac:dyDescent="0.2">
      <c r="A181">
        <v>173</v>
      </c>
      <c r="B181">
        <v>1.8733333333333335</v>
      </c>
      <c r="C181">
        <v>2.3999999999999995</v>
      </c>
      <c r="D181">
        <v>4.3866666666666667</v>
      </c>
    </row>
    <row r="182" spans="1:4" x14ac:dyDescent="0.2">
      <c r="A182">
        <v>174</v>
      </c>
      <c r="B182">
        <v>0.17333333333333326</v>
      </c>
      <c r="C182">
        <v>2.46</v>
      </c>
      <c r="D182">
        <v>3.9733333333333323</v>
      </c>
    </row>
    <row r="183" spans="1:4" x14ac:dyDescent="0.2">
      <c r="A183">
        <v>175</v>
      </c>
      <c r="B183">
        <v>1.9266666666666665</v>
      </c>
      <c r="C183">
        <v>2.65</v>
      </c>
      <c r="D183">
        <v>3.7066666666666661</v>
      </c>
    </row>
    <row r="184" spans="1:4" x14ac:dyDescent="0.2">
      <c r="A184">
        <v>176</v>
      </c>
      <c r="B184">
        <v>1.0466666666666666</v>
      </c>
      <c r="C184">
        <v>2.35</v>
      </c>
      <c r="D184">
        <v>3.5399999999999996</v>
      </c>
    </row>
    <row r="185" spans="1:4" x14ac:dyDescent="0.2">
      <c r="A185">
        <v>177</v>
      </c>
      <c r="B185">
        <v>-0.77999999999999992</v>
      </c>
      <c r="C185">
        <v>0.80999999999999994</v>
      </c>
      <c r="D185">
        <v>5.166666666666667</v>
      </c>
    </row>
    <row r="186" spans="1:4" x14ac:dyDescent="0.2">
      <c r="A186">
        <v>178</v>
      </c>
      <c r="B186">
        <v>0.55999999999999994</v>
      </c>
      <c r="C186">
        <v>2.7600000000000002</v>
      </c>
      <c r="D186">
        <v>5.36</v>
      </c>
    </row>
    <row r="187" spans="1:4" x14ac:dyDescent="0.2">
      <c r="A187">
        <v>179</v>
      </c>
      <c r="B187">
        <v>1.0333333333333334</v>
      </c>
      <c r="C187">
        <v>3.1699999999999995</v>
      </c>
      <c r="D187">
        <v>3.526666666666666</v>
      </c>
    </row>
    <row r="188" spans="1:4" x14ac:dyDescent="0.2">
      <c r="A188">
        <v>180</v>
      </c>
      <c r="B188">
        <v>2.0000000000000049E-2</v>
      </c>
      <c r="C188">
        <v>2.6999999999999997</v>
      </c>
      <c r="D188">
        <v>3.24</v>
      </c>
    </row>
    <row r="189" spans="1:4" x14ac:dyDescent="0.2">
      <c r="A189">
        <v>181</v>
      </c>
      <c r="B189">
        <v>2.1933333333333338</v>
      </c>
      <c r="C189">
        <v>1.8599999999999999</v>
      </c>
      <c r="D189">
        <v>3.8266666666666658</v>
      </c>
    </row>
    <row r="190" spans="1:4" x14ac:dyDescent="0.2">
      <c r="A190">
        <v>182</v>
      </c>
      <c r="B190">
        <v>0.53999999999999981</v>
      </c>
      <c r="C190">
        <v>2.76</v>
      </c>
      <c r="D190">
        <v>4.1466666666666665</v>
      </c>
    </row>
    <row r="191" spans="1:4" x14ac:dyDescent="0.2">
      <c r="A191">
        <v>183</v>
      </c>
      <c r="B191">
        <v>1.7933333333333332</v>
      </c>
      <c r="C191">
        <v>2.4799999999999995</v>
      </c>
      <c r="D191">
        <v>3.5399999999999996</v>
      </c>
    </row>
    <row r="192" spans="1:4" x14ac:dyDescent="0.2">
      <c r="A192">
        <v>184</v>
      </c>
      <c r="B192">
        <v>0.92666666666666653</v>
      </c>
      <c r="C192">
        <v>3.25</v>
      </c>
      <c r="D192">
        <v>5.0866666666666678</v>
      </c>
    </row>
    <row r="193" spans="1:4" x14ac:dyDescent="0.2">
      <c r="A193">
        <v>185</v>
      </c>
      <c r="B193">
        <v>0.46666666666666662</v>
      </c>
      <c r="C193">
        <v>2.38</v>
      </c>
      <c r="D193">
        <v>1.6333333333333333</v>
      </c>
    </row>
    <row r="194" spans="1:4" x14ac:dyDescent="0.2">
      <c r="A194">
        <v>186</v>
      </c>
      <c r="B194">
        <v>0.64666666666666661</v>
      </c>
      <c r="C194">
        <v>2.4599999999999995</v>
      </c>
      <c r="D194">
        <v>4.2133333333333329</v>
      </c>
    </row>
    <row r="195" spans="1:4" x14ac:dyDescent="0.2">
      <c r="A195">
        <v>187</v>
      </c>
      <c r="B195">
        <v>1.0799999999999998</v>
      </c>
      <c r="C195">
        <v>2.3199999999999994</v>
      </c>
      <c r="D195">
        <v>6.0733333333333341</v>
      </c>
    </row>
    <row r="196" spans="1:4" x14ac:dyDescent="0.2">
      <c r="A196">
        <v>188</v>
      </c>
      <c r="B196">
        <v>-1.24</v>
      </c>
      <c r="C196">
        <v>2.1799999999999997</v>
      </c>
      <c r="D196">
        <v>3.9533333333333331</v>
      </c>
    </row>
    <row r="197" spans="1:4" x14ac:dyDescent="0.2">
      <c r="A197">
        <v>189</v>
      </c>
      <c r="B197">
        <v>0.42666666666666658</v>
      </c>
      <c r="C197">
        <v>2.38</v>
      </c>
      <c r="D197">
        <v>4.0933333333333328</v>
      </c>
    </row>
    <row r="198" spans="1:4" x14ac:dyDescent="0.2">
      <c r="A198">
        <v>190</v>
      </c>
      <c r="B198">
        <v>1.8066666666666669</v>
      </c>
      <c r="C198">
        <v>2.5499999999999998</v>
      </c>
      <c r="D198">
        <v>4.1333333333333329</v>
      </c>
    </row>
    <row r="199" spans="1:4" x14ac:dyDescent="0.2">
      <c r="A199">
        <v>191</v>
      </c>
      <c r="B199">
        <v>0.7599999999999999</v>
      </c>
      <c r="C199">
        <v>2.15</v>
      </c>
      <c r="D199">
        <v>3.4599999999999995</v>
      </c>
    </row>
    <row r="200" spans="1:4" x14ac:dyDescent="0.2">
      <c r="A200">
        <v>192</v>
      </c>
      <c r="B200">
        <v>0.15333333333333343</v>
      </c>
      <c r="C200">
        <v>3.09</v>
      </c>
      <c r="D200">
        <v>4.7666666666666666</v>
      </c>
    </row>
    <row r="201" spans="1:4" x14ac:dyDescent="0.2">
      <c r="A201">
        <v>193</v>
      </c>
      <c r="B201">
        <v>0.22666666666666674</v>
      </c>
      <c r="C201">
        <v>3.29</v>
      </c>
      <c r="D201">
        <v>2.8933333333333331</v>
      </c>
    </row>
    <row r="202" spans="1:4" x14ac:dyDescent="0.2">
      <c r="A202">
        <v>194</v>
      </c>
      <c r="B202">
        <v>1.0266666666666668</v>
      </c>
      <c r="C202">
        <v>2.0699999999999998</v>
      </c>
      <c r="D202">
        <v>2.7466666666666666</v>
      </c>
    </row>
    <row r="203" spans="1:4" x14ac:dyDescent="0.2">
      <c r="A203">
        <v>195</v>
      </c>
      <c r="B203">
        <v>-0.18000000000000008</v>
      </c>
      <c r="C203">
        <v>3.38</v>
      </c>
      <c r="D203">
        <v>3.8799999999999994</v>
      </c>
    </row>
    <row r="204" spans="1:4" x14ac:dyDescent="0.2">
      <c r="A204">
        <v>196</v>
      </c>
      <c r="B204">
        <v>-0.10666666666666672</v>
      </c>
      <c r="C204">
        <v>2.71</v>
      </c>
      <c r="D204">
        <v>2.04</v>
      </c>
    </row>
    <row r="205" spans="1:4" x14ac:dyDescent="0.2">
      <c r="A205">
        <v>197</v>
      </c>
      <c r="B205">
        <v>1.5599999999999998</v>
      </c>
      <c r="C205">
        <v>2.7499999999999996</v>
      </c>
      <c r="D205">
        <v>3.2133333333333329</v>
      </c>
    </row>
    <row r="206" spans="1:4" x14ac:dyDescent="0.2">
      <c r="A206">
        <v>198</v>
      </c>
      <c r="B206">
        <v>-0.37333333333333341</v>
      </c>
      <c r="C206">
        <v>1.5499999999999998</v>
      </c>
      <c r="D206">
        <v>2.0333333333333337</v>
      </c>
    </row>
    <row r="207" spans="1:4" x14ac:dyDescent="0.2">
      <c r="A207">
        <v>199</v>
      </c>
      <c r="B207">
        <v>-0.1866666666666667</v>
      </c>
      <c r="C207">
        <v>2.5</v>
      </c>
      <c r="D207">
        <v>3.9799999999999986</v>
      </c>
    </row>
    <row r="208" spans="1:4" x14ac:dyDescent="0.2">
      <c r="A208">
        <v>200</v>
      </c>
      <c r="B208">
        <v>1.5666666666666667</v>
      </c>
      <c r="C208">
        <v>3.21</v>
      </c>
      <c r="D208">
        <v>5.1400000000000006</v>
      </c>
    </row>
    <row r="209" spans="1:4" x14ac:dyDescent="0.2">
      <c r="A209">
        <v>201</v>
      </c>
      <c r="B209">
        <v>0.41333333333333327</v>
      </c>
      <c r="C209">
        <v>2.84</v>
      </c>
      <c r="D209">
        <v>1.8866666666666665</v>
      </c>
    </row>
    <row r="210" spans="1:4" x14ac:dyDescent="0.2">
      <c r="A210">
        <v>202</v>
      </c>
      <c r="B210">
        <v>0.78666666666666674</v>
      </c>
      <c r="C210">
        <v>3.05</v>
      </c>
      <c r="D210">
        <v>4.6800000000000006</v>
      </c>
    </row>
    <row r="211" spans="1:4" x14ac:dyDescent="0.2">
      <c r="A211">
        <v>203</v>
      </c>
      <c r="B211">
        <v>1.1533333333333335</v>
      </c>
      <c r="C211">
        <v>2.2299999999999995</v>
      </c>
      <c r="D211">
        <v>3.7399999999999998</v>
      </c>
    </row>
    <row r="212" spans="1:4" x14ac:dyDescent="0.2">
      <c r="A212">
        <v>204</v>
      </c>
      <c r="B212">
        <v>0.87333333333333318</v>
      </c>
      <c r="C212">
        <v>3.3099999999999996</v>
      </c>
      <c r="D212">
        <v>3.6799999999999997</v>
      </c>
    </row>
    <row r="213" spans="1:4" x14ac:dyDescent="0.2">
      <c r="A213">
        <v>205</v>
      </c>
      <c r="B213">
        <v>1.4933333333333332</v>
      </c>
      <c r="C213">
        <v>2.56</v>
      </c>
      <c r="D213">
        <v>4.4800000000000004</v>
      </c>
    </row>
    <row r="214" spans="1:4" x14ac:dyDescent="0.2">
      <c r="A214">
        <v>206</v>
      </c>
      <c r="B214">
        <v>0.43333333333333335</v>
      </c>
      <c r="C214">
        <v>1.77</v>
      </c>
      <c r="D214">
        <v>4.2333333333333334</v>
      </c>
    </row>
    <row r="215" spans="1:4" x14ac:dyDescent="0.2">
      <c r="A215">
        <v>207</v>
      </c>
      <c r="B215">
        <v>-0.4533333333333332</v>
      </c>
      <c r="C215">
        <v>1.92</v>
      </c>
      <c r="D215">
        <v>4.9933333333333332</v>
      </c>
    </row>
    <row r="216" spans="1:4" x14ac:dyDescent="0.2">
      <c r="A216">
        <v>208</v>
      </c>
      <c r="B216">
        <v>0.97333333333333316</v>
      </c>
      <c r="C216">
        <v>2.91</v>
      </c>
      <c r="D216">
        <v>2.5933333333333333</v>
      </c>
    </row>
    <row r="217" spans="1:4" x14ac:dyDescent="0.2">
      <c r="A217">
        <v>209</v>
      </c>
      <c r="B217">
        <v>0.70000000000000007</v>
      </c>
      <c r="C217">
        <v>1.7399999999999998</v>
      </c>
      <c r="D217">
        <v>2.813333333333333</v>
      </c>
    </row>
    <row r="218" spans="1:4" x14ac:dyDescent="0.2">
      <c r="A218">
        <v>210</v>
      </c>
      <c r="B218">
        <v>-0.22000000000000003</v>
      </c>
      <c r="C218">
        <v>3.0100000000000002</v>
      </c>
      <c r="D218">
        <v>4.9000000000000004</v>
      </c>
    </row>
    <row r="219" spans="1:4" x14ac:dyDescent="0.2">
      <c r="A219">
        <v>211</v>
      </c>
      <c r="B219">
        <v>-0.52</v>
      </c>
      <c r="C219">
        <v>1.7400000000000002</v>
      </c>
      <c r="D219">
        <v>3.2466666666666666</v>
      </c>
    </row>
    <row r="220" spans="1:4" x14ac:dyDescent="0.2">
      <c r="A220">
        <v>212</v>
      </c>
      <c r="B220">
        <v>1.18</v>
      </c>
      <c r="C220">
        <v>2.2199999999999998</v>
      </c>
      <c r="D220">
        <v>3.3599999999999994</v>
      </c>
    </row>
    <row r="221" spans="1:4" x14ac:dyDescent="0.2">
      <c r="A221">
        <v>213</v>
      </c>
      <c r="B221">
        <v>1.8266666666666667</v>
      </c>
      <c r="C221">
        <v>3.41</v>
      </c>
      <c r="D221">
        <v>5.1733333333333329</v>
      </c>
    </row>
    <row r="222" spans="1:4" x14ac:dyDescent="0.2">
      <c r="A222">
        <v>214</v>
      </c>
      <c r="B222">
        <v>0.55333333333333323</v>
      </c>
      <c r="C222">
        <v>2.15</v>
      </c>
      <c r="D222">
        <v>3.6999999999999997</v>
      </c>
    </row>
    <row r="223" spans="1:4" x14ac:dyDescent="0.2">
      <c r="A223">
        <v>215</v>
      </c>
      <c r="B223">
        <v>0.96666666666666656</v>
      </c>
      <c r="C223">
        <v>2.85</v>
      </c>
      <c r="D223">
        <v>3.0866666666666669</v>
      </c>
    </row>
    <row r="224" spans="1:4" x14ac:dyDescent="0.2">
      <c r="A224">
        <v>216</v>
      </c>
      <c r="B224">
        <v>0.82000000000000006</v>
      </c>
      <c r="C224">
        <v>3.1100000000000003</v>
      </c>
      <c r="D224">
        <v>4.4266666666666659</v>
      </c>
    </row>
    <row r="225" spans="1:4" x14ac:dyDescent="0.2">
      <c r="A225">
        <v>217</v>
      </c>
      <c r="B225">
        <v>-0.17333333333333314</v>
      </c>
      <c r="C225">
        <v>2.9999999999999996</v>
      </c>
      <c r="D225">
        <v>3.6066666666666665</v>
      </c>
    </row>
    <row r="226" spans="1:4" x14ac:dyDescent="0.2">
      <c r="A226">
        <v>218</v>
      </c>
      <c r="B226">
        <v>-0.85333333333333317</v>
      </c>
      <c r="C226">
        <v>2.84</v>
      </c>
      <c r="D226">
        <v>4.1666666666666661</v>
      </c>
    </row>
    <row r="227" spans="1:4" x14ac:dyDescent="0.2">
      <c r="A227">
        <v>219</v>
      </c>
      <c r="B227">
        <v>1.4</v>
      </c>
      <c r="C227">
        <v>2.3199999999999994</v>
      </c>
      <c r="D227">
        <v>3.4</v>
      </c>
    </row>
    <row r="228" spans="1:4" x14ac:dyDescent="0.2">
      <c r="A228">
        <v>220</v>
      </c>
      <c r="B228">
        <v>0.23333333333333334</v>
      </c>
      <c r="C228">
        <v>2.6100000000000003</v>
      </c>
      <c r="D228">
        <v>3.2866666666666662</v>
      </c>
    </row>
    <row r="229" spans="1:4" x14ac:dyDescent="0.2">
      <c r="A229">
        <v>221</v>
      </c>
      <c r="B229">
        <v>1.0666666666666667</v>
      </c>
      <c r="C229">
        <v>2.04</v>
      </c>
      <c r="D229">
        <v>3.3399999999999994</v>
      </c>
    </row>
    <row r="230" spans="1:4" x14ac:dyDescent="0.2">
      <c r="A230">
        <v>222</v>
      </c>
      <c r="B230">
        <v>1.7200000000000002</v>
      </c>
      <c r="C230">
        <v>2.38</v>
      </c>
      <c r="D230">
        <v>3.8733333333333331</v>
      </c>
    </row>
    <row r="231" spans="1:4" x14ac:dyDescent="0.2">
      <c r="A231">
        <v>223</v>
      </c>
      <c r="B231">
        <v>1.6133333333333333</v>
      </c>
      <c r="C231">
        <v>2.81</v>
      </c>
      <c r="D231">
        <v>2.8333333333333326</v>
      </c>
    </row>
    <row r="232" spans="1:4" x14ac:dyDescent="0.2">
      <c r="A232">
        <v>224</v>
      </c>
      <c r="B232">
        <v>-0.14666666666666675</v>
      </c>
      <c r="C232">
        <v>2.7199999999999998</v>
      </c>
      <c r="D232">
        <v>4.7866666666666662</v>
      </c>
    </row>
    <row r="233" spans="1:4" x14ac:dyDescent="0.2">
      <c r="A233">
        <v>225</v>
      </c>
      <c r="B233">
        <v>-0.36</v>
      </c>
      <c r="C233">
        <v>1.27</v>
      </c>
      <c r="D233">
        <v>4.706666666666667</v>
      </c>
    </row>
    <row r="234" spans="1:4" x14ac:dyDescent="0.2">
      <c r="A234">
        <v>226</v>
      </c>
      <c r="B234">
        <v>0.48000000000000009</v>
      </c>
      <c r="C234">
        <v>2.7699999999999996</v>
      </c>
      <c r="D234">
        <v>4.046666666666666</v>
      </c>
    </row>
    <row r="235" spans="1:4" x14ac:dyDescent="0.2">
      <c r="A235">
        <v>227</v>
      </c>
      <c r="B235">
        <v>0.8</v>
      </c>
      <c r="C235">
        <v>2.4999999999999996</v>
      </c>
      <c r="D235">
        <v>3.7733333333333325</v>
      </c>
    </row>
    <row r="236" spans="1:4" x14ac:dyDescent="0.2">
      <c r="A236">
        <v>228</v>
      </c>
      <c r="B236">
        <v>0.2400000000000001</v>
      </c>
      <c r="C236">
        <v>1.7100000000000002</v>
      </c>
      <c r="D236">
        <v>3.6133333333333324</v>
      </c>
    </row>
    <row r="237" spans="1:4" x14ac:dyDescent="0.2">
      <c r="A237">
        <v>229</v>
      </c>
      <c r="B237">
        <v>0.37333333333333341</v>
      </c>
      <c r="C237">
        <v>2.7700000000000005</v>
      </c>
      <c r="D237">
        <v>1.6466666666666667</v>
      </c>
    </row>
    <row r="238" spans="1:4" x14ac:dyDescent="0.2">
      <c r="A238">
        <v>230</v>
      </c>
      <c r="B238">
        <v>0.96666666666666667</v>
      </c>
      <c r="C238">
        <v>2.3499999999999996</v>
      </c>
      <c r="D238">
        <v>4.8533333333333335</v>
      </c>
    </row>
    <row r="239" spans="1:4" x14ac:dyDescent="0.2">
      <c r="A239">
        <v>231</v>
      </c>
      <c r="B239">
        <v>1.0399999999999998</v>
      </c>
      <c r="C239">
        <v>1.7799999999999998</v>
      </c>
      <c r="D239">
        <v>4.9666666666666668</v>
      </c>
    </row>
    <row r="240" spans="1:4" x14ac:dyDescent="0.2">
      <c r="A240">
        <v>232</v>
      </c>
      <c r="B240">
        <v>1.0733333333333337</v>
      </c>
      <c r="C240">
        <v>2.0799999999999996</v>
      </c>
      <c r="D240">
        <v>3.2333333333333334</v>
      </c>
    </row>
    <row r="241" spans="1:4" x14ac:dyDescent="0.2">
      <c r="A241">
        <v>233</v>
      </c>
      <c r="B241">
        <v>0.19999999999999987</v>
      </c>
      <c r="C241">
        <v>2.29</v>
      </c>
      <c r="D241">
        <v>6.2399999999999993</v>
      </c>
    </row>
    <row r="242" spans="1:4" x14ac:dyDescent="0.2">
      <c r="A242">
        <v>234</v>
      </c>
      <c r="B242">
        <v>1.0666666666666667</v>
      </c>
      <c r="C242">
        <v>2.2199999999999998</v>
      </c>
      <c r="D242">
        <v>3.6133333333333328</v>
      </c>
    </row>
    <row r="243" spans="1:4" x14ac:dyDescent="0.2">
      <c r="A243">
        <v>235</v>
      </c>
      <c r="B243">
        <v>-2.6666666666666686E-2</v>
      </c>
      <c r="C243">
        <v>1.86</v>
      </c>
      <c r="D243">
        <v>4.3533333333333326</v>
      </c>
    </row>
    <row r="244" spans="1:4" x14ac:dyDescent="0.2">
      <c r="A244">
        <v>236</v>
      </c>
      <c r="B244">
        <v>0.9</v>
      </c>
      <c r="C244">
        <v>3.3899999999999997</v>
      </c>
      <c r="D244">
        <v>4.6066666666666665</v>
      </c>
    </row>
    <row r="245" spans="1:4" x14ac:dyDescent="0.2">
      <c r="A245">
        <v>237</v>
      </c>
      <c r="B245">
        <v>1.7866666666666668</v>
      </c>
      <c r="C245">
        <v>2.42</v>
      </c>
      <c r="D245">
        <v>4.34</v>
      </c>
    </row>
    <row r="246" spans="1:4" x14ac:dyDescent="0.2">
      <c r="A246">
        <v>238</v>
      </c>
      <c r="B246">
        <v>1.38</v>
      </c>
      <c r="C246">
        <v>1.9700000000000002</v>
      </c>
      <c r="D246">
        <v>4.3266666666666662</v>
      </c>
    </row>
    <row r="247" spans="1:4" x14ac:dyDescent="0.2">
      <c r="A247">
        <v>239</v>
      </c>
      <c r="B247">
        <v>1.8066666666666664</v>
      </c>
      <c r="C247">
        <v>1.9299999999999993</v>
      </c>
      <c r="D247">
        <v>3.8533333333333326</v>
      </c>
    </row>
    <row r="248" spans="1:4" x14ac:dyDescent="0.2">
      <c r="A248">
        <v>240</v>
      </c>
      <c r="B248">
        <v>0.84</v>
      </c>
      <c r="C248">
        <v>2.23</v>
      </c>
      <c r="D248">
        <v>5.0600000000000005</v>
      </c>
    </row>
    <row r="249" spans="1:4" x14ac:dyDescent="0.2">
      <c r="A249">
        <v>241</v>
      </c>
      <c r="B249">
        <v>1.3666666666666667</v>
      </c>
      <c r="C249">
        <v>3.05</v>
      </c>
      <c r="D249">
        <v>2.526666666666666</v>
      </c>
    </row>
    <row r="250" spans="1:4" x14ac:dyDescent="0.2">
      <c r="A250">
        <v>242</v>
      </c>
      <c r="B250">
        <v>0.45333333333333342</v>
      </c>
      <c r="C250">
        <v>2.85</v>
      </c>
      <c r="D250">
        <v>4.4400000000000004</v>
      </c>
    </row>
    <row r="251" spans="1:4" x14ac:dyDescent="0.2">
      <c r="A251">
        <v>243</v>
      </c>
      <c r="B251">
        <v>1.1199999999999999</v>
      </c>
      <c r="C251">
        <v>2.13</v>
      </c>
      <c r="D251">
        <v>4.1666666666666661</v>
      </c>
    </row>
    <row r="252" spans="1:4" x14ac:dyDescent="0.2">
      <c r="A252">
        <v>244</v>
      </c>
      <c r="B252">
        <v>2.1800000000000006</v>
      </c>
      <c r="C252">
        <v>2.5299999999999998</v>
      </c>
      <c r="D252">
        <v>2.7</v>
      </c>
    </row>
    <row r="253" spans="1:4" x14ac:dyDescent="0.2">
      <c r="A253">
        <v>245</v>
      </c>
      <c r="B253">
        <v>0.8600000000000001</v>
      </c>
      <c r="C253">
        <v>2.2399999999999998</v>
      </c>
      <c r="D253">
        <v>2.6599999999999997</v>
      </c>
    </row>
    <row r="254" spans="1:4" x14ac:dyDescent="0.2">
      <c r="A254">
        <v>246</v>
      </c>
      <c r="B254">
        <v>-0.17333333333333331</v>
      </c>
      <c r="C254">
        <v>2.0499999999999998</v>
      </c>
      <c r="D254">
        <v>4.2266666666666666</v>
      </c>
    </row>
    <row r="255" spans="1:4" x14ac:dyDescent="0.2">
      <c r="A255">
        <v>247</v>
      </c>
      <c r="B255">
        <v>2.4466666666666668</v>
      </c>
      <c r="C255">
        <v>2.7700000000000005</v>
      </c>
      <c r="D255">
        <v>4.0599999999999987</v>
      </c>
    </row>
    <row r="256" spans="1:4" x14ac:dyDescent="0.2">
      <c r="A256">
        <v>248</v>
      </c>
      <c r="B256">
        <v>2.2600000000000002</v>
      </c>
      <c r="C256">
        <v>2.4099999999999997</v>
      </c>
      <c r="D256">
        <v>2.1733333333333333</v>
      </c>
    </row>
    <row r="257" spans="1:4" x14ac:dyDescent="0.2">
      <c r="A257">
        <v>249</v>
      </c>
      <c r="B257">
        <v>0.41999999999999993</v>
      </c>
      <c r="C257">
        <v>2.9699999999999998</v>
      </c>
      <c r="D257">
        <v>4.0333333333333332</v>
      </c>
    </row>
    <row r="258" spans="1:4" x14ac:dyDescent="0.2">
      <c r="A258">
        <v>250</v>
      </c>
      <c r="B258">
        <v>-0.33333333333333331</v>
      </c>
      <c r="C258">
        <v>3.4199999999999995</v>
      </c>
      <c r="D258">
        <v>3.4733333333333323</v>
      </c>
    </row>
    <row r="259" spans="1:4" x14ac:dyDescent="0.2">
      <c r="A259">
        <v>251</v>
      </c>
      <c r="B259">
        <v>-0.20666666666666672</v>
      </c>
      <c r="C259">
        <v>1.65</v>
      </c>
      <c r="D259">
        <v>2.2066666666666657</v>
      </c>
    </row>
    <row r="260" spans="1:4" x14ac:dyDescent="0.2">
      <c r="A260">
        <v>252</v>
      </c>
      <c r="B260">
        <v>-0.69333333333333336</v>
      </c>
      <c r="C260">
        <v>1.7699999999999996</v>
      </c>
      <c r="D260">
        <v>4.086666666666666</v>
      </c>
    </row>
    <row r="261" spans="1:4" x14ac:dyDescent="0.2">
      <c r="A261">
        <v>253</v>
      </c>
      <c r="B261">
        <v>0.78666666666666663</v>
      </c>
      <c r="C261">
        <v>3.2699999999999996</v>
      </c>
      <c r="D261">
        <v>5.2933333333333348</v>
      </c>
    </row>
    <row r="262" spans="1:4" x14ac:dyDescent="0.2">
      <c r="A262">
        <v>254</v>
      </c>
      <c r="B262">
        <v>0.51333333333333331</v>
      </c>
      <c r="C262">
        <v>2.41</v>
      </c>
      <c r="D262">
        <v>4.879999999999999</v>
      </c>
    </row>
    <row r="263" spans="1:4" x14ac:dyDescent="0.2">
      <c r="A263">
        <v>255</v>
      </c>
      <c r="B263">
        <v>8.6666666666666739E-2</v>
      </c>
      <c r="C263">
        <v>2.06</v>
      </c>
      <c r="D263">
        <v>2.6733333333333338</v>
      </c>
    </row>
    <row r="264" spans="1:4" x14ac:dyDescent="0.2">
      <c r="A264">
        <v>256</v>
      </c>
      <c r="B264">
        <v>0.88666666666666671</v>
      </c>
      <c r="C264">
        <v>1.9400000000000002</v>
      </c>
      <c r="D264">
        <v>3.3799999999999994</v>
      </c>
    </row>
    <row r="265" spans="1:4" x14ac:dyDescent="0.2">
      <c r="A265">
        <v>257</v>
      </c>
      <c r="B265">
        <v>0.68</v>
      </c>
      <c r="C265">
        <v>3.0199999999999996</v>
      </c>
      <c r="D265">
        <v>3.68</v>
      </c>
    </row>
    <row r="266" spans="1:4" x14ac:dyDescent="0.2">
      <c r="A266">
        <v>258</v>
      </c>
      <c r="B266">
        <v>0.42</v>
      </c>
      <c r="C266">
        <v>3.2700000000000005</v>
      </c>
      <c r="D266">
        <v>4.3466666666666667</v>
      </c>
    </row>
    <row r="267" spans="1:4" x14ac:dyDescent="0.2">
      <c r="A267">
        <v>259</v>
      </c>
      <c r="B267">
        <v>2.3800000000000003</v>
      </c>
      <c r="C267">
        <v>2.2999999999999998</v>
      </c>
      <c r="D267">
        <v>5.1800000000000015</v>
      </c>
    </row>
    <row r="268" spans="1:4" x14ac:dyDescent="0.2">
      <c r="A268">
        <v>260</v>
      </c>
      <c r="B268">
        <v>1.4133333333333333</v>
      </c>
      <c r="C268">
        <v>3.4599999999999995</v>
      </c>
      <c r="D268">
        <v>3.5733333333333324</v>
      </c>
    </row>
    <row r="269" spans="1:4" x14ac:dyDescent="0.2">
      <c r="A269">
        <v>261</v>
      </c>
      <c r="B269">
        <v>0.52666666666666662</v>
      </c>
      <c r="C269">
        <v>1.98</v>
      </c>
      <c r="D269">
        <v>3.4866666666666664</v>
      </c>
    </row>
    <row r="270" spans="1:4" x14ac:dyDescent="0.2">
      <c r="A270">
        <v>262</v>
      </c>
      <c r="B270">
        <v>0.70666666666666667</v>
      </c>
      <c r="C270">
        <v>3.01</v>
      </c>
      <c r="D270">
        <v>2.7599999999999993</v>
      </c>
    </row>
    <row r="271" spans="1:4" x14ac:dyDescent="0.2">
      <c r="A271">
        <v>263</v>
      </c>
      <c r="B271">
        <v>-0.1066666666666667</v>
      </c>
      <c r="C271">
        <v>3.1799999999999997</v>
      </c>
      <c r="D271">
        <v>3.273333333333333</v>
      </c>
    </row>
    <row r="272" spans="1:4" x14ac:dyDescent="0.2">
      <c r="A272">
        <v>264</v>
      </c>
      <c r="B272">
        <v>1.2799999999999998</v>
      </c>
      <c r="C272">
        <v>3.2900000000000005</v>
      </c>
      <c r="D272">
        <v>4.8333333333333321</v>
      </c>
    </row>
    <row r="273" spans="1:4" x14ac:dyDescent="0.2">
      <c r="A273">
        <v>265</v>
      </c>
      <c r="B273">
        <v>0.40666666666666651</v>
      </c>
      <c r="C273">
        <v>2.46</v>
      </c>
      <c r="D273">
        <v>2.5933333333333333</v>
      </c>
    </row>
    <row r="274" spans="1:4" x14ac:dyDescent="0.2">
      <c r="A274">
        <v>266</v>
      </c>
      <c r="B274">
        <v>0.52666666666666673</v>
      </c>
      <c r="C274">
        <v>3.1700000000000004</v>
      </c>
      <c r="D274">
        <v>4.5533333333333328</v>
      </c>
    </row>
    <row r="275" spans="1:4" x14ac:dyDescent="0.2">
      <c r="A275">
        <v>267</v>
      </c>
      <c r="B275">
        <v>0.6533333333333331</v>
      </c>
      <c r="C275">
        <v>2.61</v>
      </c>
      <c r="D275">
        <v>4.7666666666666657</v>
      </c>
    </row>
    <row r="276" spans="1:4" x14ac:dyDescent="0.2">
      <c r="A276">
        <v>268</v>
      </c>
      <c r="B276">
        <v>1.6600000000000001</v>
      </c>
      <c r="C276">
        <v>2.9800000000000004</v>
      </c>
      <c r="D276">
        <v>3.2866666666666657</v>
      </c>
    </row>
    <row r="277" spans="1:4" x14ac:dyDescent="0.2">
      <c r="A277">
        <v>269</v>
      </c>
      <c r="B277">
        <v>1.8066666666666664</v>
      </c>
      <c r="C277">
        <v>2.1499999999999995</v>
      </c>
      <c r="D277">
        <v>4.9733333333333327</v>
      </c>
    </row>
    <row r="278" spans="1:4" x14ac:dyDescent="0.2">
      <c r="A278">
        <v>270</v>
      </c>
      <c r="B278">
        <v>-0.26666666666666666</v>
      </c>
      <c r="C278">
        <v>4.17</v>
      </c>
      <c r="D278">
        <v>3.4199999999999995</v>
      </c>
    </row>
    <row r="279" spans="1:4" x14ac:dyDescent="0.2">
      <c r="A279">
        <v>271</v>
      </c>
      <c r="B279">
        <v>0.9800000000000002</v>
      </c>
      <c r="C279">
        <v>3.0300000000000002</v>
      </c>
      <c r="D279">
        <v>3.3533333333333331</v>
      </c>
    </row>
    <row r="280" spans="1:4" x14ac:dyDescent="0.2">
      <c r="A280">
        <v>272</v>
      </c>
      <c r="B280">
        <v>0.3133333333333333</v>
      </c>
      <c r="C280">
        <v>2.87</v>
      </c>
      <c r="D280">
        <v>2.5533333333333332</v>
      </c>
    </row>
    <row r="281" spans="1:4" x14ac:dyDescent="0.2">
      <c r="A281">
        <v>273</v>
      </c>
      <c r="B281">
        <v>1.5533333333333337</v>
      </c>
      <c r="C281">
        <v>2.62</v>
      </c>
      <c r="D281">
        <v>4.8733333333333331</v>
      </c>
    </row>
    <row r="282" spans="1:4" x14ac:dyDescent="0.2">
      <c r="A282">
        <v>274</v>
      </c>
      <c r="B282">
        <v>-0.34666666666666668</v>
      </c>
      <c r="C282">
        <v>2.11</v>
      </c>
      <c r="D282">
        <v>3.7666666666666671</v>
      </c>
    </row>
    <row r="283" spans="1:4" x14ac:dyDescent="0.2">
      <c r="A283">
        <v>275</v>
      </c>
      <c r="B283">
        <v>0.64000000000000012</v>
      </c>
      <c r="C283">
        <v>2.63</v>
      </c>
      <c r="D283">
        <v>2.54</v>
      </c>
    </row>
    <row r="284" spans="1:4" x14ac:dyDescent="0.2">
      <c r="A284">
        <v>276</v>
      </c>
      <c r="B284">
        <v>1.5066666666666666</v>
      </c>
      <c r="C284">
        <v>2.1800000000000002</v>
      </c>
      <c r="D284">
        <v>2.8933333333333331</v>
      </c>
    </row>
    <row r="285" spans="1:4" x14ac:dyDescent="0.2">
      <c r="A285">
        <v>277</v>
      </c>
      <c r="B285">
        <v>0.85333333333333339</v>
      </c>
      <c r="C285">
        <v>3.44</v>
      </c>
      <c r="D285">
        <v>3.7399999999999998</v>
      </c>
    </row>
    <row r="286" spans="1:4" x14ac:dyDescent="0.2">
      <c r="A286">
        <v>278</v>
      </c>
      <c r="B286">
        <v>-0.14666666666666681</v>
      </c>
      <c r="C286">
        <v>2.37</v>
      </c>
      <c r="D286">
        <v>3.5066666666666659</v>
      </c>
    </row>
    <row r="287" spans="1:4" x14ac:dyDescent="0.2">
      <c r="A287">
        <v>279</v>
      </c>
      <c r="B287">
        <v>-3.3333333333333395E-2</v>
      </c>
      <c r="C287">
        <v>3.2399999999999998</v>
      </c>
      <c r="D287">
        <v>3.3666666666666667</v>
      </c>
    </row>
    <row r="288" spans="1:4" x14ac:dyDescent="0.2">
      <c r="A288">
        <v>280</v>
      </c>
      <c r="B288">
        <v>1.5133333333333332</v>
      </c>
      <c r="C288">
        <v>2.5799999999999996</v>
      </c>
      <c r="D288">
        <v>5.8666666666666663</v>
      </c>
    </row>
    <row r="289" spans="1:4" x14ac:dyDescent="0.2">
      <c r="A289">
        <v>281</v>
      </c>
      <c r="B289">
        <v>1.7133333333333336</v>
      </c>
      <c r="C289">
        <v>2.7199999999999998</v>
      </c>
      <c r="D289">
        <v>3.106666666666666</v>
      </c>
    </row>
    <row r="290" spans="1:4" x14ac:dyDescent="0.2">
      <c r="A290">
        <v>282</v>
      </c>
      <c r="B290">
        <v>0.27999999999999997</v>
      </c>
      <c r="C290">
        <v>1.21</v>
      </c>
      <c r="D290">
        <v>4.633333333333332</v>
      </c>
    </row>
    <row r="291" spans="1:4" x14ac:dyDescent="0.2">
      <c r="A291">
        <v>283</v>
      </c>
      <c r="B291">
        <v>-0.57333333333333347</v>
      </c>
      <c r="C291">
        <v>2.7800000000000002</v>
      </c>
      <c r="D291">
        <v>4.9666666666666668</v>
      </c>
    </row>
    <row r="292" spans="1:4" x14ac:dyDescent="0.2">
      <c r="A292">
        <v>284</v>
      </c>
      <c r="B292">
        <v>1.9600000000000002</v>
      </c>
      <c r="C292">
        <v>2.3299999999999996</v>
      </c>
      <c r="D292">
        <v>5.6933333333333325</v>
      </c>
    </row>
    <row r="293" spans="1:4" x14ac:dyDescent="0.2">
      <c r="A293">
        <v>285</v>
      </c>
      <c r="B293">
        <v>0.18000000000000002</v>
      </c>
      <c r="C293">
        <v>2.5900000000000003</v>
      </c>
      <c r="D293">
        <v>4.4799999999999995</v>
      </c>
    </row>
    <row r="294" spans="1:4" x14ac:dyDescent="0.2">
      <c r="A294">
        <v>286</v>
      </c>
      <c r="B294">
        <v>-0.22000000000000011</v>
      </c>
      <c r="C294">
        <v>2.35</v>
      </c>
      <c r="D294">
        <v>3.2466666666666666</v>
      </c>
    </row>
    <row r="295" spans="1:4" x14ac:dyDescent="0.2">
      <c r="A295">
        <v>287</v>
      </c>
      <c r="B295">
        <v>0.67333333333333334</v>
      </c>
      <c r="C295">
        <v>3.09</v>
      </c>
      <c r="D295">
        <v>3.9466666666666668</v>
      </c>
    </row>
    <row r="296" spans="1:4" x14ac:dyDescent="0.2">
      <c r="A296">
        <v>288</v>
      </c>
      <c r="B296">
        <v>1.04</v>
      </c>
      <c r="C296">
        <v>2.1799999999999997</v>
      </c>
      <c r="D296">
        <v>4.2933333333333339</v>
      </c>
    </row>
    <row r="297" spans="1:4" x14ac:dyDescent="0.2">
      <c r="A297">
        <v>289</v>
      </c>
      <c r="B297">
        <v>1.6133333333333335</v>
      </c>
      <c r="C297">
        <v>3.0200000000000005</v>
      </c>
      <c r="D297">
        <v>3.8666666666666667</v>
      </c>
    </row>
    <row r="298" spans="1:4" x14ac:dyDescent="0.2">
      <c r="A298">
        <v>290</v>
      </c>
      <c r="B298">
        <v>1.0866666666666667</v>
      </c>
      <c r="C298">
        <v>2.46</v>
      </c>
      <c r="D298">
        <v>3.9266666666666663</v>
      </c>
    </row>
    <row r="299" spans="1:4" x14ac:dyDescent="0.2">
      <c r="A299">
        <v>291</v>
      </c>
      <c r="B299">
        <v>1.0933333333333333</v>
      </c>
      <c r="C299">
        <v>3.1599999999999997</v>
      </c>
      <c r="D299">
        <v>3.2266666666666661</v>
      </c>
    </row>
    <row r="300" spans="1:4" x14ac:dyDescent="0.2">
      <c r="A300">
        <v>292</v>
      </c>
      <c r="B300">
        <v>-0.88666666666666683</v>
      </c>
      <c r="C300">
        <v>2.4300000000000002</v>
      </c>
      <c r="D300">
        <v>4.38</v>
      </c>
    </row>
    <row r="301" spans="1:4" x14ac:dyDescent="0.2">
      <c r="A301">
        <v>293</v>
      </c>
      <c r="B301">
        <v>-0.40666666666666668</v>
      </c>
      <c r="C301">
        <v>3.8600000000000003</v>
      </c>
      <c r="D301">
        <v>4.1399999999999997</v>
      </c>
    </row>
    <row r="302" spans="1:4" x14ac:dyDescent="0.2">
      <c r="A302">
        <v>294</v>
      </c>
      <c r="B302">
        <v>1.4199999999999997</v>
      </c>
      <c r="C302">
        <v>2.79</v>
      </c>
      <c r="D302">
        <v>4.7666666666666657</v>
      </c>
    </row>
    <row r="303" spans="1:4" x14ac:dyDescent="0.2">
      <c r="A303">
        <v>295</v>
      </c>
      <c r="B303">
        <v>-0.32666666666666683</v>
      </c>
      <c r="C303">
        <v>4.0500000000000007</v>
      </c>
      <c r="D303">
        <v>3.4733333333333323</v>
      </c>
    </row>
    <row r="304" spans="1:4" x14ac:dyDescent="0.2">
      <c r="A304">
        <v>296</v>
      </c>
      <c r="B304">
        <v>0.4200000000000001</v>
      </c>
      <c r="C304">
        <v>3.56</v>
      </c>
      <c r="D304">
        <v>3.2533333333333334</v>
      </c>
    </row>
    <row r="305" spans="1:4" x14ac:dyDescent="0.2">
      <c r="A305">
        <v>297</v>
      </c>
      <c r="B305">
        <v>0.20666666666666669</v>
      </c>
      <c r="C305">
        <v>3.7699999999999996</v>
      </c>
      <c r="D305">
        <v>4.6733333333333329</v>
      </c>
    </row>
    <row r="306" spans="1:4" x14ac:dyDescent="0.2">
      <c r="A306">
        <v>298</v>
      </c>
      <c r="B306">
        <v>0.37333333333333318</v>
      </c>
      <c r="C306">
        <v>2.2700000000000005</v>
      </c>
      <c r="D306">
        <v>3.42</v>
      </c>
    </row>
    <row r="307" spans="1:4" x14ac:dyDescent="0.2">
      <c r="A307">
        <v>299</v>
      </c>
      <c r="B307">
        <v>0.38666666666666666</v>
      </c>
      <c r="C307">
        <v>1.86</v>
      </c>
      <c r="D307">
        <v>2.86</v>
      </c>
    </row>
    <row r="308" spans="1:4" x14ac:dyDescent="0.2">
      <c r="A308">
        <v>300</v>
      </c>
      <c r="B308">
        <v>2.2333333333333334</v>
      </c>
      <c r="C308">
        <v>2.34</v>
      </c>
      <c r="D308">
        <v>3.9333333333333331</v>
      </c>
    </row>
    <row r="309" spans="1:4" x14ac:dyDescent="0.2">
      <c r="A309">
        <v>301</v>
      </c>
      <c r="B309">
        <v>-0.15333333333333338</v>
      </c>
      <c r="C309">
        <v>2.52</v>
      </c>
      <c r="D309">
        <v>4.1999999999999993</v>
      </c>
    </row>
    <row r="310" spans="1:4" x14ac:dyDescent="0.2">
      <c r="A310">
        <v>302</v>
      </c>
      <c r="B310">
        <v>4.6666666666666662E-2</v>
      </c>
      <c r="C310">
        <v>3.1999999999999997</v>
      </c>
      <c r="D310">
        <v>4.5466666666666669</v>
      </c>
    </row>
    <row r="311" spans="1:4" x14ac:dyDescent="0.2">
      <c r="A311">
        <v>303</v>
      </c>
      <c r="B311">
        <v>0.94000000000000006</v>
      </c>
      <c r="C311">
        <v>2.38</v>
      </c>
      <c r="D311">
        <v>3.6199999999999992</v>
      </c>
    </row>
    <row r="312" spans="1:4" x14ac:dyDescent="0.2">
      <c r="A312">
        <v>304</v>
      </c>
      <c r="B312">
        <v>0.45333333333333325</v>
      </c>
      <c r="C312">
        <v>2.4799999999999995</v>
      </c>
      <c r="D312">
        <v>4.3933333333333326</v>
      </c>
    </row>
    <row r="313" spans="1:4" x14ac:dyDescent="0.2">
      <c r="A313">
        <v>305</v>
      </c>
      <c r="B313">
        <v>-0.57333333333333347</v>
      </c>
      <c r="C313">
        <v>1.78</v>
      </c>
      <c r="D313">
        <v>2.9999999999999996</v>
      </c>
    </row>
    <row r="314" spans="1:4" x14ac:dyDescent="0.2">
      <c r="A314">
        <v>306</v>
      </c>
      <c r="B314">
        <v>1.7866666666666664</v>
      </c>
      <c r="C314">
        <v>3.46</v>
      </c>
      <c r="D314">
        <v>4.126666666666666</v>
      </c>
    </row>
    <row r="315" spans="1:4" x14ac:dyDescent="0.2">
      <c r="A315">
        <v>307</v>
      </c>
      <c r="B315">
        <v>0.67333333333333345</v>
      </c>
      <c r="C315">
        <v>3.4200000000000004</v>
      </c>
      <c r="D315">
        <v>4.1266666666666669</v>
      </c>
    </row>
    <row r="316" spans="1:4" x14ac:dyDescent="0.2">
      <c r="A316">
        <v>308</v>
      </c>
      <c r="B316">
        <v>1.2933333333333332</v>
      </c>
      <c r="C316">
        <v>1.59</v>
      </c>
      <c r="D316">
        <v>3.9733333333333332</v>
      </c>
    </row>
    <row r="317" spans="1:4" x14ac:dyDescent="0.2">
      <c r="A317">
        <v>309</v>
      </c>
      <c r="B317">
        <v>1.186666666666667</v>
      </c>
      <c r="C317">
        <v>1.77</v>
      </c>
      <c r="D317">
        <v>4.4266666666666659</v>
      </c>
    </row>
    <row r="318" spans="1:4" x14ac:dyDescent="0.2">
      <c r="A318">
        <v>310</v>
      </c>
      <c r="B318">
        <v>1.1800000000000004</v>
      </c>
      <c r="C318">
        <v>2.16</v>
      </c>
      <c r="D318">
        <v>3.14</v>
      </c>
    </row>
    <row r="319" spans="1:4" x14ac:dyDescent="0.2">
      <c r="A319">
        <v>311</v>
      </c>
      <c r="B319">
        <v>1.6400000000000001</v>
      </c>
      <c r="C319">
        <v>1.9099999999999997</v>
      </c>
      <c r="D319">
        <v>3.0066666666666659</v>
      </c>
    </row>
    <row r="320" spans="1:4" x14ac:dyDescent="0.2">
      <c r="A320">
        <v>312</v>
      </c>
      <c r="B320">
        <v>-0.2200000000000002</v>
      </c>
      <c r="C320">
        <v>2.85</v>
      </c>
      <c r="D320">
        <v>2.9733333333333336</v>
      </c>
    </row>
    <row r="321" spans="1:4" x14ac:dyDescent="0.2">
      <c r="A321">
        <v>313</v>
      </c>
      <c r="B321">
        <v>0.7599999999999999</v>
      </c>
      <c r="C321">
        <v>3.65</v>
      </c>
      <c r="D321">
        <v>4.253333333333333</v>
      </c>
    </row>
    <row r="322" spans="1:4" x14ac:dyDescent="0.2">
      <c r="A322">
        <v>314</v>
      </c>
      <c r="B322">
        <v>1</v>
      </c>
      <c r="C322">
        <v>2.9299999999999997</v>
      </c>
      <c r="D322">
        <v>4.0999999999999996</v>
      </c>
    </row>
    <row r="323" spans="1:4" x14ac:dyDescent="0.2">
      <c r="A323">
        <v>315</v>
      </c>
      <c r="B323">
        <v>0.54666666666666663</v>
      </c>
      <c r="C323">
        <v>3.3299999999999996</v>
      </c>
      <c r="D323">
        <v>3.7866666666666671</v>
      </c>
    </row>
    <row r="324" spans="1:4" x14ac:dyDescent="0.2">
      <c r="A324">
        <v>316</v>
      </c>
      <c r="B324">
        <v>0.51333333333333331</v>
      </c>
      <c r="C324">
        <v>2</v>
      </c>
      <c r="D324">
        <v>4.2133333333333329</v>
      </c>
    </row>
    <row r="325" spans="1:4" x14ac:dyDescent="0.2">
      <c r="A325">
        <v>317</v>
      </c>
      <c r="B325">
        <v>0.41999999999999993</v>
      </c>
      <c r="C325">
        <v>1.7</v>
      </c>
      <c r="D325">
        <v>3.3533333333333331</v>
      </c>
    </row>
    <row r="326" spans="1:4" x14ac:dyDescent="0.2">
      <c r="A326">
        <v>318</v>
      </c>
      <c r="B326">
        <v>0.41333333333333339</v>
      </c>
      <c r="C326">
        <v>3.1699999999999995</v>
      </c>
      <c r="D326">
        <v>3.7199999999999993</v>
      </c>
    </row>
    <row r="327" spans="1:4" x14ac:dyDescent="0.2">
      <c r="A327">
        <v>319</v>
      </c>
      <c r="B327">
        <v>1.36</v>
      </c>
      <c r="C327">
        <v>2.06</v>
      </c>
      <c r="D327">
        <v>4.6466666666666656</v>
      </c>
    </row>
    <row r="328" spans="1:4" x14ac:dyDescent="0.2">
      <c r="A328">
        <v>320</v>
      </c>
      <c r="B328">
        <v>0.12666666666666659</v>
      </c>
      <c r="C328">
        <v>2.3299999999999996</v>
      </c>
      <c r="D328">
        <v>4.1466666666666656</v>
      </c>
    </row>
    <row r="329" spans="1:4" x14ac:dyDescent="0.2">
      <c r="A329">
        <v>321</v>
      </c>
      <c r="B329">
        <v>0.98666666666666658</v>
      </c>
      <c r="C329">
        <v>1.65</v>
      </c>
      <c r="D329">
        <v>0.87333333333333329</v>
      </c>
    </row>
    <row r="330" spans="1:4" x14ac:dyDescent="0.2">
      <c r="A330">
        <v>322</v>
      </c>
      <c r="B330">
        <v>1.166666666666667</v>
      </c>
      <c r="C330">
        <v>1.69</v>
      </c>
      <c r="D330">
        <v>4.8199999999999994</v>
      </c>
    </row>
    <row r="331" spans="1:4" x14ac:dyDescent="0.2">
      <c r="A331">
        <v>323</v>
      </c>
      <c r="B331">
        <v>2.5999999999999996</v>
      </c>
      <c r="C331">
        <v>2.3299999999999996</v>
      </c>
      <c r="D331">
        <v>3.7199999999999993</v>
      </c>
    </row>
    <row r="332" spans="1:4" x14ac:dyDescent="0.2">
      <c r="A332">
        <v>324</v>
      </c>
      <c r="B332">
        <v>1.4333333333333333</v>
      </c>
      <c r="C332">
        <v>1.22</v>
      </c>
      <c r="D332">
        <v>4.4733333333333327</v>
      </c>
    </row>
    <row r="333" spans="1:4" x14ac:dyDescent="0.2">
      <c r="A333">
        <v>325</v>
      </c>
      <c r="B333">
        <v>-8.0000000000000071E-2</v>
      </c>
      <c r="C333">
        <v>3.09</v>
      </c>
      <c r="D333">
        <v>3.7399999999999993</v>
      </c>
    </row>
    <row r="334" spans="1:4" x14ac:dyDescent="0.2">
      <c r="A334">
        <v>326</v>
      </c>
      <c r="B334">
        <v>-0.10000000000000012</v>
      </c>
      <c r="C334">
        <v>3.6800000000000006</v>
      </c>
      <c r="D334">
        <v>4.22</v>
      </c>
    </row>
    <row r="335" spans="1:4" x14ac:dyDescent="0.2">
      <c r="A335">
        <v>327</v>
      </c>
      <c r="B335">
        <v>3.04</v>
      </c>
      <c r="C335">
        <v>3.1300000000000003</v>
      </c>
      <c r="D335">
        <v>3.0733333333333333</v>
      </c>
    </row>
    <row r="336" spans="1:4" x14ac:dyDescent="0.2">
      <c r="A336">
        <v>328</v>
      </c>
      <c r="B336">
        <v>1.6066666666666669</v>
      </c>
      <c r="C336">
        <v>2.1599999999999993</v>
      </c>
      <c r="D336">
        <v>3.2</v>
      </c>
    </row>
    <row r="337" spans="1:4" x14ac:dyDescent="0.2">
      <c r="A337">
        <v>329</v>
      </c>
      <c r="B337">
        <v>2.4066666666666672</v>
      </c>
      <c r="C337">
        <v>2.0300000000000002</v>
      </c>
      <c r="D337">
        <v>4.1066666666666665</v>
      </c>
    </row>
    <row r="338" spans="1:4" x14ac:dyDescent="0.2">
      <c r="A338">
        <v>330</v>
      </c>
      <c r="B338">
        <v>0.47333333333333333</v>
      </c>
      <c r="C338">
        <v>1.1600000000000001</v>
      </c>
      <c r="D338">
        <v>3.026666666666666</v>
      </c>
    </row>
    <row r="339" spans="1:4" x14ac:dyDescent="0.2">
      <c r="A339">
        <v>331</v>
      </c>
      <c r="B339">
        <v>2.96</v>
      </c>
      <c r="C339">
        <v>1.2600000000000002</v>
      </c>
      <c r="D339">
        <v>5.04</v>
      </c>
    </row>
    <row r="340" spans="1:4" x14ac:dyDescent="0.2">
      <c r="A340">
        <v>332</v>
      </c>
      <c r="B340">
        <v>-0.21333333333333335</v>
      </c>
      <c r="C340">
        <v>2.54</v>
      </c>
      <c r="D340">
        <v>5.5066666666666659</v>
      </c>
    </row>
    <row r="341" spans="1:4" x14ac:dyDescent="0.2">
      <c r="A341">
        <v>333</v>
      </c>
      <c r="B341">
        <v>2.7866666666666666</v>
      </c>
      <c r="C341">
        <v>2.4099999999999997</v>
      </c>
      <c r="D341">
        <v>5.6133333333333333</v>
      </c>
    </row>
    <row r="342" spans="1:4" x14ac:dyDescent="0.2">
      <c r="A342">
        <v>334</v>
      </c>
      <c r="B342">
        <v>1.486666666666667</v>
      </c>
      <c r="C342">
        <v>3.3499999999999992</v>
      </c>
      <c r="D342">
        <v>2.2866666666666666</v>
      </c>
    </row>
    <row r="343" spans="1:4" x14ac:dyDescent="0.2">
      <c r="A343">
        <v>335</v>
      </c>
      <c r="B343">
        <v>-0.72666666666666668</v>
      </c>
      <c r="C343">
        <v>2.2999999999999998</v>
      </c>
      <c r="D343">
        <v>4.1733333333333329</v>
      </c>
    </row>
    <row r="344" spans="1:4" x14ac:dyDescent="0.2">
      <c r="A344">
        <v>336</v>
      </c>
      <c r="B344">
        <v>5.3333333333333295E-2</v>
      </c>
      <c r="C344">
        <v>2.12</v>
      </c>
      <c r="D344">
        <v>3.2466666666666666</v>
      </c>
    </row>
    <row r="345" spans="1:4" x14ac:dyDescent="0.2">
      <c r="A345">
        <v>337</v>
      </c>
      <c r="B345">
        <v>-0.15333333333333327</v>
      </c>
      <c r="C345">
        <v>1.8699999999999999</v>
      </c>
      <c r="D345">
        <v>5.0066666666666659</v>
      </c>
    </row>
    <row r="346" spans="1:4" x14ac:dyDescent="0.2">
      <c r="A346">
        <v>338</v>
      </c>
      <c r="B346">
        <v>0.37333333333333329</v>
      </c>
      <c r="C346">
        <v>1.9200000000000004</v>
      </c>
      <c r="D346">
        <v>5.3666666666666663</v>
      </c>
    </row>
    <row r="347" spans="1:4" x14ac:dyDescent="0.2">
      <c r="A347">
        <v>339</v>
      </c>
      <c r="B347">
        <v>0.75333333333333341</v>
      </c>
      <c r="C347">
        <v>2.9899999999999998</v>
      </c>
      <c r="D347">
        <v>4.3266666666666662</v>
      </c>
    </row>
    <row r="348" spans="1:4" x14ac:dyDescent="0.2">
      <c r="A348">
        <v>340</v>
      </c>
      <c r="B348">
        <v>0.34666666666666668</v>
      </c>
      <c r="C348">
        <v>2.15</v>
      </c>
      <c r="D348">
        <v>2.8866666666666663</v>
      </c>
    </row>
    <row r="349" spans="1:4" x14ac:dyDescent="0.2">
      <c r="A349">
        <v>341</v>
      </c>
      <c r="B349">
        <v>0.76666666666666672</v>
      </c>
      <c r="C349">
        <v>2.46</v>
      </c>
      <c r="D349">
        <v>2.8933333333333326</v>
      </c>
    </row>
    <row r="350" spans="1:4" x14ac:dyDescent="0.2">
      <c r="A350">
        <v>342</v>
      </c>
      <c r="B350">
        <v>0.21333333333333329</v>
      </c>
      <c r="C350">
        <v>2.1799999999999997</v>
      </c>
      <c r="D350">
        <v>3.9066666666666658</v>
      </c>
    </row>
    <row r="351" spans="1:4" x14ac:dyDescent="0.2">
      <c r="A351">
        <v>343</v>
      </c>
      <c r="B351">
        <v>3.02</v>
      </c>
      <c r="C351">
        <v>2.4299999999999997</v>
      </c>
      <c r="D351">
        <v>5.4200000000000008</v>
      </c>
    </row>
    <row r="352" spans="1:4" x14ac:dyDescent="0.2">
      <c r="A352">
        <v>344</v>
      </c>
      <c r="B352">
        <v>1.3333333333333335</v>
      </c>
      <c r="C352">
        <v>2.7499999999999996</v>
      </c>
      <c r="D352">
        <v>3.5599999999999996</v>
      </c>
    </row>
    <row r="353" spans="1:4" x14ac:dyDescent="0.2">
      <c r="A353">
        <v>345</v>
      </c>
      <c r="B353">
        <v>0.87333333333333329</v>
      </c>
      <c r="C353">
        <v>3.3599999999999994</v>
      </c>
      <c r="D353">
        <v>4.3199999999999985</v>
      </c>
    </row>
    <row r="354" spans="1:4" x14ac:dyDescent="0.2">
      <c r="A354">
        <v>346</v>
      </c>
      <c r="B354">
        <v>0.10666666666666659</v>
      </c>
      <c r="C354">
        <v>2.6099999999999994</v>
      </c>
      <c r="D354">
        <v>4.9866666666666664</v>
      </c>
    </row>
    <row r="355" spans="1:4" x14ac:dyDescent="0.2">
      <c r="A355">
        <v>347</v>
      </c>
      <c r="B355">
        <v>1.0066666666666666</v>
      </c>
      <c r="C355">
        <v>1.32</v>
      </c>
      <c r="D355">
        <v>2.1799999999999993</v>
      </c>
    </row>
    <row r="356" spans="1:4" x14ac:dyDescent="0.2">
      <c r="A356">
        <v>348</v>
      </c>
      <c r="B356">
        <v>1.8600000000000003</v>
      </c>
      <c r="C356">
        <v>1.9799999999999998</v>
      </c>
      <c r="D356">
        <v>4.3133333333333326</v>
      </c>
    </row>
    <row r="357" spans="1:4" x14ac:dyDescent="0.2">
      <c r="A357">
        <v>349</v>
      </c>
      <c r="B357">
        <v>0.40000000000000008</v>
      </c>
      <c r="C357">
        <v>3.3900000000000006</v>
      </c>
      <c r="D357">
        <v>4.0266666666666655</v>
      </c>
    </row>
    <row r="358" spans="1:4" x14ac:dyDescent="0.2">
      <c r="A358">
        <v>350</v>
      </c>
      <c r="B358">
        <v>0.7599999999999999</v>
      </c>
      <c r="C358">
        <v>2.95</v>
      </c>
      <c r="D358">
        <v>4.2266666666666657</v>
      </c>
    </row>
    <row r="359" spans="1:4" x14ac:dyDescent="0.2">
      <c r="A359">
        <v>351</v>
      </c>
      <c r="B359">
        <v>1.88</v>
      </c>
      <c r="C359">
        <v>2.96</v>
      </c>
      <c r="D359">
        <v>2.9666666666666668</v>
      </c>
    </row>
    <row r="360" spans="1:4" x14ac:dyDescent="0.2">
      <c r="A360">
        <v>352</v>
      </c>
      <c r="B360">
        <v>0.92666666666666653</v>
      </c>
      <c r="C360">
        <v>2.21</v>
      </c>
      <c r="D360">
        <v>2.5533333333333337</v>
      </c>
    </row>
    <row r="361" spans="1:4" x14ac:dyDescent="0.2">
      <c r="A361">
        <v>353</v>
      </c>
      <c r="B361">
        <v>0.94666666666666677</v>
      </c>
      <c r="C361">
        <v>2.7199999999999998</v>
      </c>
      <c r="D361">
        <v>3.46</v>
      </c>
    </row>
    <row r="362" spans="1:4" x14ac:dyDescent="0.2">
      <c r="A362">
        <v>354</v>
      </c>
      <c r="B362">
        <v>1.2</v>
      </c>
      <c r="C362">
        <v>3.19</v>
      </c>
      <c r="D362">
        <v>3.9266666666666654</v>
      </c>
    </row>
    <row r="363" spans="1:4" x14ac:dyDescent="0.2">
      <c r="A363">
        <v>355</v>
      </c>
      <c r="B363">
        <v>1.3133333333333332</v>
      </c>
      <c r="C363">
        <v>1.2600000000000002</v>
      </c>
      <c r="D363">
        <v>5.3466666666666658</v>
      </c>
    </row>
    <row r="364" spans="1:4" x14ac:dyDescent="0.2">
      <c r="A364">
        <v>356</v>
      </c>
      <c r="B364">
        <v>1.773333333333333</v>
      </c>
      <c r="C364">
        <v>2.5299999999999998</v>
      </c>
      <c r="D364">
        <v>4.833333333333333</v>
      </c>
    </row>
    <row r="365" spans="1:4" x14ac:dyDescent="0.2">
      <c r="A365">
        <v>357</v>
      </c>
      <c r="B365">
        <v>1.746666666666667</v>
      </c>
      <c r="C365">
        <v>3.1399999999999997</v>
      </c>
      <c r="D365">
        <v>4.5333333333333332</v>
      </c>
    </row>
    <row r="366" spans="1:4" x14ac:dyDescent="0.2">
      <c r="A366">
        <v>358</v>
      </c>
      <c r="B366">
        <v>-0.17999999999999997</v>
      </c>
      <c r="C366">
        <v>2.58</v>
      </c>
      <c r="D366">
        <v>4.2533333333333321</v>
      </c>
    </row>
    <row r="367" spans="1:4" x14ac:dyDescent="0.2">
      <c r="A367">
        <v>359</v>
      </c>
      <c r="B367">
        <v>1.6400000000000001</v>
      </c>
      <c r="C367">
        <v>2.34</v>
      </c>
      <c r="D367">
        <v>4.1733333333333329</v>
      </c>
    </row>
    <row r="368" spans="1:4" x14ac:dyDescent="0.2">
      <c r="A368">
        <v>360</v>
      </c>
      <c r="B368">
        <v>1.6733333333333333</v>
      </c>
      <c r="C368">
        <v>2.63</v>
      </c>
      <c r="D368">
        <v>4.0799999999999992</v>
      </c>
    </row>
    <row r="369" spans="1:4" x14ac:dyDescent="0.2">
      <c r="A369">
        <v>361</v>
      </c>
      <c r="B369">
        <v>0.77333333333333332</v>
      </c>
      <c r="C369">
        <v>2.96</v>
      </c>
      <c r="D369">
        <v>2.566666666666666</v>
      </c>
    </row>
    <row r="370" spans="1:4" x14ac:dyDescent="0.2">
      <c r="A370">
        <v>362</v>
      </c>
      <c r="B370">
        <v>0.15999999999999998</v>
      </c>
      <c r="C370">
        <v>1.33</v>
      </c>
      <c r="D370">
        <v>3.5999999999999992</v>
      </c>
    </row>
    <row r="371" spans="1:4" x14ac:dyDescent="0.2">
      <c r="A371">
        <v>363</v>
      </c>
      <c r="B371">
        <v>9.9999999999999936E-2</v>
      </c>
      <c r="C371">
        <v>2.8899999999999997</v>
      </c>
      <c r="D371">
        <v>4.62</v>
      </c>
    </row>
    <row r="372" spans="1:4" x14ac:dyDescent="0.2">
      <c r="A372">
        <v>364</v>
      </c>
      <c r="B372">
        <v>1.1533333333333338</v>
      </c>
      <c r="C372">
        <v>2.95</v>
      </c>
      <c r="D372">
        <v>3.1666666666666661</v>
      </c>
    </row>
    <row r="373" spans="1:4" x14ac:dyDescent="0.2">
      <c r="A373">
        <v>365</v>
      </c>
      <c r="B373">
        <v>0.27999999999999986</v>
      </c>
      <c r="C373">
        <v>2.21</v>
      </c>
      <c r="D373">
        <v>3.1333333333333333</v>
      </c>
    </row>
    <row r="374" spans="1:4" x14ac:dyDescent="0.2">
      <c r="A374">
        <v>366</v>
      </c>
      <c r="B374">
        <v>1.8733333333333337</v>
      </c>
      <c r="C374">
        <v>2.3199999999999998</v>
      </c>
      <c r="D374">
        <v>5.04</v>
      </c>
    </row>
    <row r="375" spans="1:4" x14ac:dyDescent="0.2">
      <c r="A375">
        <v>367</v>
      </c>
      <c r="B375">
        <v>0.7466666666666667</v>
      </c>
      <c r="C375">
        <v>3.4200000000000004</v>
      </c>
      <c r="D375">
        <v>4.006666666666665</v>
      </c>
    </row>
    <row r="376" spans="1:4" x14ac:dyDescent="0.2">
      <c r="A376">
        <v>368</v>
      </c>
      <c r="B376">
        <v>0.42666666666666664</v>
      </c>
      <c r="C376">
        <v>2.88</v>
      </c>
      <c r="D376">
        <v>3.6999999999999997</v>
      </c>
    </row>
    <row r="377" spans="1:4" x14ac:dyDescent="0.2">
      <c r="A377">
        <v>369</v>
      </c>
      <c r="B377">
        <v>0.54666666666666663</v>
      </c>
      <c r="C377">
        <v>2.29</v>
      </c>
      <c r="D377">
        <v>4.6133333333333324</v>
      </c>
    </row>
    <row r="378" spans="1:4" x14ac:dyDescent="0.2">
      <c r="A378">
        <v>370</v>
      </c>
      <c r="B378">
        <v>-0.23333333333333339</v>
      </c>
      <c r="C378">
        <v>3.6</v>
      </c>
      <c r="D378">
        <v>4.8866666666666658</v>
      </c>
    </row>
    <row r="379" spans="1:4" x14ac:dyDescent="0.2">
      <c r="A379">
        <v>371</v>
      </c>
      <c r="B379">
        <v>-0.46666666666666679</v>
      </c>
      <c r="C379">
        <v>2.4299999999999997</v>
      </c>
      <c r="D379">
        <v>4.0933333333333328</v>
      </c>
    </row>
    <row r="380" spans="1:4" x14ac:dyDescent="0.2">
      <c r="A380">
        <v>372</v>
      </c>
      <c r="B380">
        <v>1.7733333333333334</v>
      </c>
      <c r="C380">
        <v>2.35</v>
      </c>
      <c r="D380">
        <v>4.5266666666666664</v>
      </c>
    </row>
    <row r="381" spans="1:4" x14ac:dyDescent="0.2">
      <c r="A381">
        <v>373</v>
      </c>
      <c r="B381">
        <v>0.52666666666666662</v>
      </c>
      <c r="C381">
        <v>4.0200000000000005</v>
      </c>
      <c r="D381">
        <v>5.3066666666666658</v>
      </c>
    </row>
    <row r="382" spans="1:4" x14ac:dyDescent="0.2">
      <c r="A382">
        <v>374</v>
      </c>
      <c r="B382">
        <v>0.22666666666666663</v>
      </c>
      <c r="C382">
        <v>2.1699999999999995</v>
      </c>
      <c r="D382">
        <v>5.1333333333333337</v>
      </c>
    </row>
    <row r="383" spans="1:4" x14ac:dyDescent="0.2">
      <c r="A383">
        <v>375</v>
      </c>
      <c r="B383">
        <v>1.8333333333333333</v>
      </c>
      <c r="C383">
        <v>1.72</v>
      </c>
      <c r="D383">
        <v>4.1599999999999993</v>
      </c>
    </row>
    <row r="384" spans="1:4" x14ac:dyDescent="0.2">
      <c r="A384">
        <v>376</v>
      </c>
      <c r="B384">
        <v>1.0666666666666667</v>
      </c>
      <c r="C384">
        <v>2.8199999999999994</v>
      </c>
      <c r="D384">
        <v>4.0933333333333328</v>
      </c>
    </row>
    <row r="385" spans="1:4" x14ac:dyDescent="0.2">
      <c r="A385">
        <v>377</v>
      </c>
      <c r="B385">
        <v>0.913333333333333</v>
      </c>
      <c r="C385">
        <v>1.9</v>
      </c>
      <c r="D385">
        <v>4.7200000000000006</v>
      </c>
    </row>
    <row r="386" spans="1:4" x14ac:dyDescent="0.2">
      <c r="A386">
        <v>378</v>
      </c>
      <c r="B386">
        <v>1.24</v>
      </c>
      <c r="C386">
        <v>2.61</v>
      </c>
      <c r="D386">
        <v>4.2133333333333329</v>
      </c>
    </row>
    <row r="387" spans="1:4" x14ac:dyDescent="0.2">
      <c r="A387">
        <v>379</v>
      </c>
      <c r="B387">
        <v>0.44000000000000011</v>
      </c>
      <c r="C387">
        <v>2.3499999999999996</v>
      </c>
      <c r="D387">
        <v>3.6133333333333324</v>
      </c>
    </row>
    <row r="388" spans="1:4" x14ac:dyDescent="0.2">
      <c r="A388">
        <v>380</v>
      </c>
      <c r="B388">
        <v>-0.88</v>
      </c>
      <c r="C388">
        <v>3.0899999999999994</v>
      </c>
      <c r="D388">
        <v>3.6666666666666661</v>
      </c>
    </row>
    <row r="389" spans="1:4" x14ac:dyDescent="0.2">
      <c r="A389">
        <v>381</v>
      </c>
      <c r="B389">
        <v>2.1000000000000005</v>
      </c>
      <c r="C389">
        <v>2.2599999999999998</v>
      </c>
      <c r="D389">
        <v>3.5933333333333328</v>
      </c>
    </row>
    <row r="390" spans="1:4" x14ac:dyDescent="0.2">
      <c r="A390">
        <v>382</v>
      </c>
      <c r="B390">
        <v>-0.53333333333333344</v>
      </c>
      <c r="C390">
        <v>2.94</v>
      </c>
      <c r="D390">
        <v>4.1333333333333337</v>
      </c>
    </row>
    <row r="391" spans="1:4" x14ac:dyDescent="0.2">
      <c r="A391">
        <v>383</v>
      </c>
      <c r="B391">
        <v>-0.45333333333333342</v>
      </c>
      <c r="C391">
        <v>2.2999999999999998</v>
      </c>
      <c r="D391">
        <v>3.6466666666666661</v>
      </c>
    </row>
    <row r="392" spans="1:4" x14ac:dyDescent="0.2">
      <c r="A392">
        <v>384</v>
      </c>
      <c r="B392">
        <v>0.13333333333333341</v>
      </c>
      <c r="C392">
        <v>3.2400000000000007</v>
      </c>
      <c r="D392">
        <v>4.7066666666666661</v>
      </c>
    </row>
    <row r="393" spans="1:4" x14ac:dyDescent="0.2">
      <c r="A393">
        <v>385</v>
      </c>
      <c r="B393">
        <v>0.2533333333333333</v>
      </c>
      <c r="C393">
        <v>3.1699999999999995</v>
      </c>
      <c r="D393">
        <v>3.78</v>
      </c>
    </row>
    <row r="394" spans="1:4" x14ac:dyDescent="0.2">
      <c r="A394">
        <v>386</v>
      </c>
      <c r="B394">
        <v>5.9999999999999977E-2</v>
      </c>
      <c r="C394">
        <v>2.6700000000000004</v>
      </c>
      <c r="D394">
        <v>5.746666666666667</v>
      </c>
    </row>
    <row r="395" spans="1:4" x14ac:dyDescent="0.2">
      <c r="A395">
        <v>387</v>
      </c>
      <c r="B395">
        <v>1.6199999999999999</v>
      </c>
      <c r="C395">
        <v>2.13</v>
      </c>
      <c r="D395">
        <v>4.3999999999999995</v>
      </c>
    </row>
    <row r="396" spans="1:4" x14ac:dyDescent="0.2">
      <c r="A396">
        <v>388</v>
      </c>
      <c r="B396">
        <v>1.3733333333333335</v>
      </c>
      <c r="C396">
        <v>2.4699999999999998</v>
      </c>
      <c r="D396">
        <v>3.8199999999999994</v>
      </c>
    </row>
    <row r="397" spans="1:4" x14ac:dyDescent="0.2">
      <c r="A397">
        <v>389</v>
      </c>
      <c r="B397">
        <v>-7.3333333333333431E-2</v>
      </c>
      <c r="C397">
        <v>2.0299999999999998</v>
      </c>
      <c r="D397">
        <v>3.4666666666666663</v>
      </c>
    </row>
    <row r="398" spans="1:4" x14ac:dyDescent="0.2">
      <c r="A398">
        <v>390</v>
      </c>
      <c r="B398">
        <v>1.3933333333333335</v>
      </c>
      <c r="C398">
        <v>2.1799999999999997</v>
      </c>
      <c r="D398">
        <v>3.333333333333333</v>
      </c>
    </row>
    <row r="399" spans="1:4" x14ac:dyDescent="0.2">
      <c r="A399">
        <v>391</v>
      </c>
      <c r="B399">
        <v>1.0266666666666668</v>
      </c>
      <c r="C399">
        <v>2.4300000000000002</v>
      </c>
      <c r="D399">
        <v>4.5599999999999996</v>
      </c>
    </row>
    <row r="400" spans="1:4" x14ac:dyDescent="0.2">
      <c r="A400">
        <v>392</v>
      </c>
      <c r="B400">
        <v>1.0266666666666668</v>
      </c>
      <c r="C400">
        <v>3.2700000000000005</v>
      </c>
      <c r="D400">
        <v>3.4733333333333332</v>
      </c>
    </row>
    <row r="401" spans="1:4" x14ac:dyDescent="0.2">
      <c r="A401">
        <v>393</v>
      </c>
      <c r="B401">
        <v>-0.31333333333333319</v>
      </c>
      <c r="C401">
        <v>3.6700000000000004</v>
      </c>
      <c r="D401">
        <v>3.1466666666666661</v>
      </c>
    </row>
    <row r="402" spans="1:4" x14ac:dyDescent="0.2">
      <c r="A402">
        <v>394</v>
      </c>
      <c r="B402">
        <v>1.3599999999999999</v>
      </c>
      <c r="C402">
        <v>2.1799999999999997</v>
      </c>
      <c r="D402">
        <v>4.5266666666666664</v>
      </c>
    </row>
    <row r="403" spans="1:4" x14ac:dyDescent="0.2">
      <c r="A403">
        <v>395</v>
      </c>
      <c r="B403">
        <v>1.1533333333333333</v>
      </c>
      <c r="C403">
        <v>2.31</v>
      </c>
      <c r="D403">
        <v>4.9866666666666655</v>
      </c>
    </row>
    <row r="404" spans="1:4" x14ac:dyDescent="0.2">
      <c r="A404">
        <v>396</v>
      </c>
      <c r="B404">
        <v>1.0866666666666669</v>
      </c>
      <c r="C404">
        <v>0.90000000000000013</v>
      </c>
      <c r="D404">
        <v>4.9399999999999995</v>
      </c>
    </row>
    <row r="405" spans="1:4" x14ac:dyDescent="0.2">
      <c r="A405">
        <v>397</v>
      </c>
      <c r="B405">
        <v>1.7333333333333336</v>
      </c>
      <c r="C405">
        <v>2.7499999999999996</v>
      </c>
      <c r="D405">
        <v>4.54</v>
      </c>
    </row>
    <row r="406" spans="1:4" x14ac:dyDescent="0.2">
      <c r="A406">
        <v>398</v>
      </c>
      <c r="B406">
        <v>-0.76000000000000012</v>
      </c>
      <c r="C406">
        <v>2.3899999999999997</v>
      </c>
      <c r="D406">
        <v>4.9000000000000012</v>
      </c>
    </row>
    <row r="407" spans="1:4" x14ac:dyDescent="0.2">
      <c r="A407">
        <v>399</v>
      </c>
      <c r="B407">
        <v>4.0000000000000008E-2</v>
      </c>
      <c r="C407">
        <v>1.9400000000000002</v>
      </c>
      <c r="D407">
        <v>3.52</v>
      </c>
    </row>
    <row r="408" spans="1:4" x14ac:dyDescent="0.2">
      <c r="A408">
        <v>400</v>
      </c>
      <c r="B408">
        <v>0.36666666666666664</v>
      </c>
      <c r="C408">
        <v>2.5499999999999998</v>
      </c>
      <c r="D408">
        <v>3.7133333333333329</v>
      </c>
    </row>
    <row r="409" spans="1:4" x14ac:dyDescent="0.2">
      <c r="A409">
        <v>401</v>
      </c>
      <c r="B409">
        <v>1.9999999999999973E-2</v>
      </c>
      <c r="C409">
        <v>3.4200000000000004</v>
      </c>
      <c r="D409">
        <v>4.5533333333333319</v>
      </c>
    </row>
    <row r="410" spans="1:4" x14ac:dyDescent="0.2">
      <c r="A410">
        <v>402</v>
      </c>
      <c r="B410">
        <v>0.39333333333333326</v>
      </c>
      <c r="C410">
        <v>2.2299999999999995</v>
      </c>
      <c r="D410">
        <v>5.2333333333333334</v>
      </c>
    </row>
    <row r="411" spans="1:4" x14ac:dyDescent="0.2">
      <c r="A411">
        <v>403</v>
      </c>
      <c r="B411">
        <v>0.17333333333333326</v>
      </c>
      <c r="C411">
        <v>2.81</v>
      </c>
      <c r="D411">
        <v>4.1466666666666656</v>
      </c>
    </row>
    <row r="412" spans="1:4" x14ac:dyDescent="0.2">
      <c r="A412">
        <v>404</v>
      </c>
      <c r="B412">
        <v>1.6733333333333331</v>
      </c>
      <c r="C412">
        <v>1.6600000000000001</v>
      </c>
      <c r="D412">
        <v>1.0666666666666662</v>
      </c>
    </row>
    <row r="413" spans="1:4" x14ac:dyDescent="0.2">
      <c r="A413">
        <v>405</v>
      </c>
      <c r="B413">
        <v>1.1933333333333336</v>
      </c>
      <c r="C413">
        <v>2.59</v>
      </c>
      <c r="D413">
        <v>3.7666666666666653</v>
      </c>
    </row>
    <row r="414" spans="1:4" x14ac:dyDescent="0.2">
      <c r="A414">
        <v>406</v>
      </c>
      <c r="B414">
        <v>0.32000000000000006</v>
      </c>
      <c r="C414">
        <v>2.72</v>
      </c>
      <c r="D414">
        <v>2.4133333333333327</v>
      </c>
    </row>
    <row r="415" spans="1:4" x14ac:dyDescent="0.2">
      <c r="A415">
        <v>407</v>
      </c>
      <c r="B415">
        <v>0.66666666666666663</v>
      </c>
      <c r="C415">
        <v>2.5700000000000003</v>
      </c>
      <c r="D415">
        <v>4.6799999999999988</v>
      </c>
    </row>
    <row r="416" spans="1:4" x14ac:dyDescent="0.2">
      <c r="A416">
        <v>408</v>
      </c>
      <c r="B416">
        <v>0.8866666666666666</v>
      </c>
      <c r="C416">
        <v>3.31</v>
      </c>
      <c r="D416">
        <v>3.7933333333333326</v>
      </c>
    </row>
    <row r="417" spans="1:4" x14ac:dyDescent="0.2">
      <c r="A417">
        <v>409</v>
      </c>
      <c r="B417">
        <v>1.0066666666666666</v>
      </c>
      <c r="C417">
        <v>3.4</v>
      </c>
      <c r="D417">
        <v>5.3666666666666663</v>
      </c>
    </row>
    <row r="418" spans="1:4" x14ac:dyDescent="0.2">
      <c r="A418">
        <v>410</v>
      </c>
      <c r="B418">
        <v>1.7466666666666668</v>
      </c>
      <c r="C418">
        <v>1.39</v>
      </c>
      <c r="D418">
        <v>4.953333333333334</v>
      </c>
    </row>
    <row r="419" spans="1:4" x14ac:dyDescent="0.2">
      <c r="A419">
        <v>411</v>
      </c>
      <c r="B419">
        <v>1.4466666666666668</v>
      </c>
      <c r="C419">
        <v>2.0499999999999998</v>
      </c>
      <c r="D419">
        <v>4.5999999999999988</v>
      </c>
    </row>
    <row r="420" spans="1:4" x14ac:dyDescent="0.2">
      <c r="A420">
        <v>412</v>
      </c>
      <c r="B420">
        <v>-0.25333333333333335</v>
      </c>
      <c r="C420">
        <v>2.09</v>
      </c>
      <c r="D420">
        <v>2.253333333333333</v>
      </c>
    </row>
    <row r="421" spans="1:4" x14ac:dyDescent="0.2">
      <c r="A421">
        <v>413</v>
      </c>
      <c r="B421">
        <v>1.7266666666666668</v>
      </c>
      <c r="C421">
        <v>2.36</v>
      </c>
      <c r="D421">
        <v>2.0000000000000004</v>
      </c>
    </row>
    <row r="422" spans="1:4" x14ac:dyDescent="0.2">
      <c r="A422">
        <v>414</v>
      </c>
      <c r="B422">
        <v>1.3466666666666667</v>
      </c>
      <c r="C422">
        <v>2.9699999999999998</v>
      </c>
      <c r="D422">
        <v>4.7199999999999989</v>
      </c>
    </row>
    <row r="423" spans="1:4" x14ac:dyDescent="0.2">
      <c r="A423">
        <v>415</v>
      </c>
      <c r="B423">
        <v>-0.4533333333333332</v>
      </c>
      <c r="C423">
        <v>2.13</v>
      </c>
      <c r="D423">
        <v>4.2399999999999993</v>
      </c>
    </row>
    <row r="424" spans="1:4" x14ac:dyDescent="0.2">
      <c r="A424">
        <v>416</v>
      </c>
      <c r="B424">
        <v>0.60666666666666669</v>
      </c>
      <c r="C424">
        <v>3.2399999999999998</v>
      </c>
      <c r="D424">
        <v>3.9199999999999995</v>
      </c>
    </row>
    <row r="425" spans="1:4" x14ac:dyDescent="0.2">
      <c r="A425">
        <v>417</v>
      </c>
      <c r="B425">
        <v>1.1933333333333331</v>
      </c>
      <c r="C425">
        <v>1.9899999999999998</v>
      </c>
      <c r="D425">
        <v>2.6866666666666661</v>
      </c>
    </row>
    <row r="426" spans="1:4" x14ac:dyDescent="0.2">
      <c r="A426">
        <v>418</v>
      </c>
      <c r="B426">
        <v>0.41333333333333327</v>
      </c>
      <c r="C426">
        <v>2.88</v>
      </c>
      <c r="D426">
        <v>3.9999999999999996</v>
      </c>
    </row>
    <row r="427" spans="1:4" x14ac:dyDescent="0.2">
      <c r="A427">
        <v>419</v>
      </c>
      <c r="B427">
        <v>2.0800000000000005</v>
      </c>
      <c r="C427">
        <v>3.7</v>
      </c>
      <c r="D427">
        <v>3.6933333333333325</v>
      </c>
    </row>
    <row r="428" spans="1:4" x14ac:dyDescent="0.2">
      <c r="A428">
        <v>420</v>
      </c>
      <c r="B428">
        <v>1.2333333333333336</v>
      </c>
      <c r="C428">
        <v>1.85</v>
      </c>
      <c r="D428">
        <v>4.76</v>
      </c>
    </row>
    <row r="429" spans="1:4" x14ac:dyDescent="0.2">
      <c r="A429">
        <v>421</v>
      </c>
      <c r="B429">
        <v>0.79999999999999971</v>
      </c>
      <c r="C429">
        <v>3.09</v>
      </c>
      <c r="D429">
        <v>4.666666666666667</v>
      </c>
    </row>
    <row r="430" spans="1:4" x14ac:dyDescent="0.2">
      <c r="A430">
        <v>422</v>
      </c>
      <c r="B430">
        <v>0.51999999999999991</v>
      </c>
      <c r="C430">
        <v>2.39</v>
      </c>
      <c r="D430">
        <v>3.8733333333333335</v>
      </c>
    </row>
    <row r="431" spans="1:4" x14ac:dyDescent="0.2">
      <c r="A431">
        <v>423</v>
      </c>
      <c r="B431">
        <v>-1.1066666666666665</v>
      </c>
      <c r="C431">
        <v>2.21</v>
      </c>
      <c r="D431">
        <v>3.0333333333333328</v>
      </c>
    </row>
    <row r="432" spans="1:4" x14ac:dyDescent="0.2">
      <c r="A432">
        <v>424</v>
      </c>
      <c r="B432">
        <v>0.98666666666666669</v>
      </c>
      <c r="C432">
        <v>3.21</v>
      </c>
      <c r="D432">
        <v>4.1199999999999992</v>
      </c>
    </row>
    <row r="433" spans="1:4" x14ac:dyDescent="0.2">
      <c r="A433">
        <v>425</v>
      </c>
      <c r="B433">
        <v>0.8</v>
      </c>
      <c r="C433">
        <v>2.8999999999999995</v>
      </c>
      <c r="D433">
        <v>4.6666666666666661</v>
      </c>
    </row>
    <row r="434" spans="1:4" x14ac:dyDescent="0.2">
      <c r="A434">
        <v>426</v>
      </c>
      <c r="B434">
        <v>2.2066666666666661</v>
      </c>
      <c r="C434">
        <v>3.0599999999999996</v>
      </c>
      <c r="D434">
        <v>2.9599999999999995</v>
      </c>
    </row>
    <row r="435" spans="1:4" x14ac:dyDescent="0.2">
      <c r="A435">
        <v>427</v>
      </c>
      <c r="B435">
        <v>0.73999999999999988</v>
      </c>
      <c r="C435">
        <v>2.93</v>
      </c>
      <c r="D435">
        <v>2.8599999999999994</v>
      </c>
    </row>
    <row r="436" spans="1:4" x14ac:dyDescent="0.2">
      <c r="A436">
        <v>428</v>
      </c>
      <c r="B436">
        <v>0.12666666666666662</v>
      </c>
      <c r="C436">
        <v>2.04</v>
      </c>
      <c r="D436">
        <v>5.2333333333333343</v>
      </c>
    </row>
    <row r="437" spans="1:4" x14ac:dyDescent="0.2">
      <c r="A437">
        <v>429</v>
      </c>
      <c r="B437">
        <v>0.90666666666666651</v>
      </c>
      <c r="C437">
        <v>1.8999999999999997</v>
      </c>
      <c r="D437">
        <v>5.0333333333333323</v>
      </c>
    </row>
    <row r="438" spans="1:4" x14ac:dyDescent="0.2">
      <c r="A438">
        <v>430</v>
      </c>
      <c r="B438">
        <v>1.8266666666666667</v>
      </c>
      <c r="C438">
        <v>2.1799999999999997</v>
      </c>
      <c r="D438">
        <v>3.86</v>
      </c>
    </row>
    <row r="439" spans="1:4" x14ac:dyDescent="0.2">
      <c r="A439">
        <v>431</v>
      </c>
      <c r="B439">
        <v>-0.15333333333333338</v>
      </c>
      <c r="C439">
        <v>2.2800000000000002</v>
      </c>
      <c r="D439">
        <v>4.0933333333333328</v>
      </c>
    </row>
    <row r="440" spans="1:4" x14ac:dyDescent="0.2">
      <c r="A440">
        <v>432</v>
      </c>
      <c r="B440">
        <v>0.6333333333333333</v>
      </c>
      <c r="C440">
        <v>3.0999999999999996</v>
      </c>
      <c r="D440">
        <v>2.6399999999999992</v>
      </c>
    </row>
    <row r="441" spans="1:4" x14ac:dyDescent="0.2">
      <c r="A441">
        <v>433</v>
      </c>
      <c r="B441">
        <v>1.0133333333333334</v>
      </c>
      <c r="C441">
        <v>2.0300000000000002</v>
      </c>
      <c r="D441">
        <v>5.8466666666666658</v>
      </c>
    </row>
    <row r="442" spans="1:4" x14ac:dyDescent="0.2">
      <c r="A442">
        <v>434</v>
      </c>
      <c r="B442">
        <v>0.32666666666666677</v>
      </c>
      <c r="C442">
        <v>2.1399999999999997</v>
      </c>
      <c r="D442">
        <v>3.9799999999999995</v>
      </c>
    </row>
    <row r="443" spans="1:4" x14ac:dyDescent="0.2">
      <c r="A443">
        <v>435</v>
      </c>
      <c r="B443">
        <v>1.3266666666666667</v>
      </c>
      <c r="C443">
        <v>2.8299999999999996</v>
      </c>
      <c r="D443">
        <v>3.5666666666666655</v>
      </c>
    </row>
    <row r="444" spans="1:4" x14ac:dyDescent="0.2">
      <c r="A444">
        <v>436</v>
      </c>
      <c r="B444">
        <v>0.46</v>
      </c>
      <c r="C444">
        <v>1.8399999999999994</v>
      </c>
      <c r="D444">
        <v>3.246666666666667</v>
      </c>
    </row>
    <row r="445" spans="1:4" x14ac:dyDescent="0.2">
      <c r="A445">
        <v>437</v>
      </c>
      <c r="B445">
        <v>0.44666666666666693</v>
      </c>
      <c r="C445">
        <v>2.5799999999999996</v>
      </c>
      <c r="D445">
        <v>3.586666666666666</v>
      </c>
    </row>
    <row r="446" spans="1:4" x14ac:dyDescent="0.2">
      <c r="A446">
        <v>438</v>
      </c>
      <c r="B446">
        <v>0.67999999999999994</v>
      </c>
      <c r="C446">
        <v>3.379999999999999</v>
      </c>
      <c r="D446">
        <v>2.1799999999999997</v>
      </c>
    </row>
    <row r="447" spans="1:4" x14ac:dyDescent="0.2">
      <c r="A447">
        <v>439</v>
      </c>
      <c r="B447">
        <v>0.82000000000000017</v>
      </c>
      <c r="C447">
        <v>2.2199999999999998</v>
      </c>
      <c r="D447">
        <v>4.5</v>
      </c>
    </row>
    <row r="448" spans="1:4" x14ac:dyDescent="0.2">
      <c r="A448">
        <v>440</v>
      </c>
      <c r="B448">
        <v>0.67333333333333323</v>
      </c>
      <c r="C448">
        <v>2.8</v>
      </c>
      <c r="D448">
        <v>3.9399999999999991</v>
      </c>
    </row>
    <row r="449" spans="1:4" x14ac:dyDescent="0.2">
      <c r="A449">
        <v>441</v>
      </c>
      <c r="B449">
        <v>0.98000000000000009</v>
      </c>
      <c r="C449">
        <v>2.2799999999999994</v>
      </c>
      <c r="D449">
        <v>3.8933333333333322</v>
      </c>
    </row>
    <row r="450" spans="1:4" x14ac:dyDescent="0.2">
      <c r="A450">
        <v>442</v>
      </c>
      <c r="B450">
        <v>0.70000000000000029</v>
      </c>
      <c r="C450">
        <v>2.73</v>
      </c>
      <c r="D450">
        <v>4.74</v>
      </c>
    </row>
    <row r="451" spans="1:4" x14ac:dyDescent="0.2">
      <c r="A451">
        <v>443</v>
      </c>
      <c r="B451">
        <v>1.32</v>
      </c>
      <c r="C451">
        <v>2.76</v>
      </c>
      <c r="D451">
        <v>4.4066666666666663</v>
      </c>
    </row>
    <row r="452" spans="1:4" x14ac:dyDescent="0.2">
      <c r="A452">
        <v>444</v>
      </c>
      <c r="B452">
        <v>1.5866666666666667</v>
      </c>
      <c r="C452">
        <v>2.1799999999999997</v>
      </c>
      <c r="D452">
        <v>3.0799999999999992</v>
      </c>
    </row>
    <row r="453" spans="1:4" x14ac:dyDescent="0.2">
      <c r="A453">
        <v>445</v>
      </c>
      <c r="B453">
        <v>0.66666666666666674</v>
      </c>
      <c r="C453">
        <v>2.8600000000000003</v>
      </c>
      <c r="D453">
        <v>4.0866666666666669</v>
      </c>
    </row>
    <row r="454" spans="1:4" x14ac:dyDescent="0.2">
      <c r="A454">
        <v>446</v>
      </c>
      <c r="B454">
        <v>0.52666666666666662</v>
      </c>
      <c r="C454">
        <v>3.1</v>
      </c>
      <c r="D454">
        <v>4.7266666666666675</v>
      </c>
    </row>
    <row r="455" spans="1:4" x14ac:dyDescent="0.2">
      <c r="A455">
        <v>447</v>
      </c>
      <c r="B455">
        <v>2.666666666666663E-2</v>
      </c>
      <c r="C455">
        <v>2.71</v>
      </c>
      <c r="D455">
        <v>3.0466666666666669</v>
      </c>
    </row>
    <row r="456" spans="1:4" x14ac:dyDescent="0.2">
      <c r="A456">
        <v>448</v>
      </c>
      <c r="B456">
        <v>0.86666666666666681</v>
      </c>
      <c r="C456">
        <v>2.46</v>
      </c>
      <c r="D456">
        <v>2.6199999999999997</v>
      </c>
    </row>
    <row r="457" spans="1:4" x14ac:dyDescent="0.2">
      <c r="A457">
        <v>449</v>
      </c>
      <c r="B457">
        <v>-0.38666666666666671</v>
      </c>
      <c r="C457">
        <v>3.22</v>
      </c>
      <c r="D457">
        <v>3.6799999999999997</v>
      </c>
    </row>
    <row r="458" spans="1:4" x14ac:dyDescent="0.2">
      <c r="A458">
        <v>450</v>
      </c>
      <c r="B458">
        <v>6.6666666666666666E-2</v>
      </c>
      <c r="C458">
        <v>2.2600000000000002</v>
      </c>
      <c r="D458">
        <v>3.3866666666666663</v>
      </c>
    </row>
    <row r="459" spans="1:4" x14ac:dyDescent="0.2">
      <c r="A459">
        <v>451</v>
      </c>
      <c r="B459">
        <v>1.3733333333333337</v>
      </c>
      <c r="C459">
        <v>3.09</v>
      </c>
      <c r="D459">
        <v>4.419999999999999</v>
      </c>
    </row>
    <row r="460" spans="1:4" x14ac:dyDescent="0.2">
      <c r="A460">
        <v>452</v>
      </c>
      <c r="B460">
        <v>0.80666666666666653</v>
      </c>
      <c r="C460">
        <v>3.3200000000000003</v>
      </c>
      <c r="D460">
        <v>4.8266666666666662</v>
      </c>
    </row>
    <row r="461" spans="1:4" x14ac:dyDescent="0.2">
      <c r="A461">
        <v>453</v>
      </c>
      <c r="B461">
        <v>1.4733333333333336</v>
      </c>
      <c r="C461">
        <v>3.75</v>
      </c>
      <c r="D461">
        <v>2.8866666666666658</v>
      </c>
    </row>
    <row r="462" spans="1:4" x14ac:dyDescent="0.2">
      <c r="A462">
        <v>454</v>
      </c>
      <c r="B462">
        <v>0.10666666666666665</v>
      </c>
      <c r="C462">
        <v>2.8499999999999996</v>
      </c>
      <c r="D462">
        <v>4.6599999999999993</v>
      </c>
    </row>
    <row r="463" spans="1:4" x14ac:dyDescent="0.2">
      <c r="A463">
        <v>455</v>
      </c>
      <c r="B463">
        <v>2.1866666666666665</v>
      </c>
      <c r="C463">
        <v>1.3299999999999998</v>
      </c>
      <c r="D463">
        <v>4.1666666666666661</v>
      </c>
    </row>
    <row r="464" spans="1:4" x14ac:dyDescent="0.2">
      <c r="A464">
        <v>456</v>
      </c>
      <c r="B464">
        <v>0.61999999999999988</v>
      </c>
      <c r="C464">
        <v>1.9899999999999998</v>
      </c>
      <c r="D464">
        <v>2.4466666666666659</v>
      </c>
    </row>
    <row r="465" spans="1:4" x14ac:dyDescent="0.2">
      <c r="A465">
        <v>457</v>
      </c>
      <c r="B465">
        <v>0.49333333333333329</v>
      </c>
      <c r="C465">
        <v>2.0999999999999992</v>
      </c>
      <c r="D465">
        <v>4.5066666666666686</v>
      </c>
    </row>
    <row r="466" spans="1:4" x14ac:dyDescent="0.2">
      <c r="A466">
        <v>458</v>
      </c>
      <c r="B466">
        <v>-0.23333333333333339</v>
      </c>
      <c r="C466">
        <v>2.44</v>
      </c>
      <c r="D466">
        <v>4.3199999999999985</v>
      </c>
    </row>
    <row r="467" spans="1:4" x14ac:dyDescent="0.2">
      <c r="A467">
        <v>459</v>
      </c>
      <c r="B467">
        <v>0.55333333333333345</v>
      </c>
      <c r="C467">
        <v>2.84</v>
      </c>
      <c r="D467">
        <v>3.5799999999999996</v>
      </c>
    </row>
    <row r="468" spans="1:4" x14ac:dyDescent="0.2">
      <c r="A468">
        <v>460</v>
      </c>
      <c r="B468">
        <v>0.31333333333333335</v>
      </c>
      <c r="C468">
        <v>2.3499999999999996</v>
      </c>
      <c r="D468">
        <v>5.7933333333333339</v>
      </c>
    </row>
    <row r="469" spans="1:4" x14ac:dyDescent="0.2">
      <c r="A469">
        <v>461</v>
      </c>
      <c r="B469">
        <v>2.1733333333333333</v>
      </c>
      <c r="C469">
        <v>2.81</v>
      </c>
      <c r="D469">
        <v>2.8733333333333326</v>
      </c>
    </row>
    <row r="470" spans="1:4" x14ac:dyDescent="0.2">
      <c r="A470">
        <v>462</v>
      </c>
      <c r="B470">
        <v>0.83333333333333337</v>
      </c>
      <c r="C470">
        <v>1.1299999999999999</v>
      </c>
      <c r="D470">
        <v>3.2933333333333334</v>
      </c>
    </row>
    <row r="471" spans="1:4" x14ac:dyDescent="0.2">
      <c r="A471">
        <v>463</v>
      </c>
      <c r="B471">
        <v>-0.25999999999999995</v>
      </c>
      <c r="C471">
        <v>1.7600000000000002</v>
      </c>
      <c r="D471">
        <v>4.7866666666666653</v>
      </c>
    </row>
    <row r="472" spans="1:4" x14ac:dyDescent="0.2">
      <c r="A472">
        <v>464</v>
      </c>
      <c r="B472">
        <v>-0.51999999999999991</v>
      </c>
      <c r="C472">
        <v>1.1700000000000002</v>
      </c>
      <c r="D472">
        <v>3.3733333333333331</v>
      </c>
    </row>
    <row r="473" spans="1:4" x14ac:dyDescent="0.2">
      <c r="A473">
        <v>465</v>
      </c>
      <c r="B473">
        <v>-0.4</v>
      </c>
      <c r="C473">
        <v>2.5199999999999996</v>
      </c>
      <c r="D473">
        <v>2.9666666666666668</v>
      </c>
    </row>
    <row r="474" spans="1:4" x14ac:dyDescent="0.2">
      <c r="A474">
        <v>466</v>
      </c>
      <c r="B474">
        <v>1.4866666666666666</v>
      </c>
      <c r="C474">
        <v>3.31</v>
      </c>
      <c r="D474">
        <v>2.5999999999999996</v>
      </c>
    </row>
    <row r="475" spans="1:4" x14ac:dyDescent="0.2">
      <c r="A475">
        <v>467</v>
      </c>
      <c r="B475">
        <v>1.8800000000000001</v>
      </c>
      <c r="C475">
        <v>2.0299999999999998</v>
      </c>
      <c r="D475">
        <v>2.3333333333333335</v>
      </c>
    </row>
    <row r="476" spans="1:4" x14ac:dyDescent="0.2">
      <c r="A476">
        <v>468</v>
      </c>
      <c r="B476">
        <v>0.93333333333333335</v>
      </c>
      <c r="C476">
        <v>3.1799999999999997</v>
      </c>
      <c r="D476">
        <v>4.5999999999999996</v>
      </c>
    </row>
    <row r="477" spans="1:4" x14ac:dyDescent="0.2">
      <c r="A477">
        <v>469</v>
      </c>
      <c r="B477">
        <v>1.4000000000000001</v>
      </c>
      <c r="C477">
        <v>2.8299999999999996</v>
      </c>
      <c r="D477">
        <v>4.7733333333333325</v>
      </c>
    </row>
    <row r="478" spans="1:4" x14ac:dyDescent="0.2">
      <c r="A478">
        <v>470</v>
      </c>
      <c r="B478">
        <v>0.11333333333333329</v>
      </c>
      <c r="C478">
        <v>2.62</v>
      </c>
      <c r="D478">
        <v>4.253333333333333</v>
      </c>
    </row>
    <row r="479" spans="1:4" x14ac:dyDescent="0.2">
      <c r="A479">
        <v>471</v>
      </c>
      <c r="B479">
        <v>1.4266666666666667</v>
      </c>
      <c r="C479">
        <v>2.2399999999999998</v>
      </c>
      <c r="D479">
        <v>4.9333333333333336</v>
      </c>
    </row>
    <row r="480" spans="1:4" x14ac:dyDescent="0.2">
      <c r="A480">
        <v>472</v>
      </c>
      <c r="B480">
        <v>1.18</v>
      </c>
      <c r="C480">
        <v>2.69</v>
      </c>
      <c r="D480">
        <v>2.8533333333333326</v>
      </c>
    </row>
    <row r="481" spans="1:4" x14ac:dyDescent="0.2">
      <c r="A481">
        <v>473</v>
      </c>
      <c r="B481">
        <v>4.6666666666666738E-2</v>
      </c>
      <c r="C481">
        <v>2.2599999999999998</v>
      </c>
      <c r="D481">
        <v>3.1799999999999997</v>
      </c>
    </row>
    <row r="482" spans="1:4" x14ac:dyDescent="0.2">
      <c r="A482">
        <v>474</v>
      </c>
      <c r="B482">
        <v>1.84</v>
      </c>
      <c r="C482">
        <v>2.67</v>
      </c>
      <c r="D482">
        <v>4.8400000000000007</v>
      </c>
    </row>
    <row r="483" spans="1:4" x14ac:dyDescent="0.2">
      <c r="A483">
        <v>475</v>
      </c>
      <c r="B483">
        <v>0.56666666666666654</v>
      </c>
      <c r="C483">
        <v>2.02</v>
      </c>
      <c r="D483">
        <v>5.3133333333333317</v>
      </c>
    </row>
    <row r="484" spans="1:4" x14ac:dyDescent="0.2">
      <c r="A484">
        <v>476</v>
      </c>
      <c r="B484">
        <v>0.50666666666666649</v>
      </c>
      <c r="C484">
        <v>3.38</v>
      </c>
      <c r="D484">
        <v>4.126666666666666</v>
      </c>
    </row>
    <row r="485" spans="1:4" x14ac:dyDescent="0.2">
      <c r="A485">
        <v>477</v>
      </c>
      <c r="B485">
        <v>1.7733333333333334</v>
      </c>
      <c r="C485">
        <v>3.46</v>
      </c>
      <c r="D485">
        <v>2.2999999999999994</v>
      </c>
    </row>
    <row r="486" spans="1:4" x14ac:dyDescent="0.2">
      <c r="A486">
        <v>478</v>
      </c>
      <c r="B486">
        <v>1.2933333333333332</v>
      </c>
      <c r="C486">
        <v>2.54</v>
      </c>
      <c r="D486">
        <v>4.0999999999999988</v>
      </c>
    </row>
    <row r="487" spans="1:4" x14ac:dyDescent="0.2">
      <c r="A487">
        <v>479</v>
      </c>
      <c r="B487">
        <v>1.7533333333333334</v>
      </c>
      <c r="C487">
        <v>2.25</v>
      </c>
      <c r="D487">
        <v>4.2933333333333321</v>
      </c>
    </row>
    <row r="488" spans="1:4" x14ac:dyDescent="0.2">
      <c r="A488">
        <v>480</v>
      </c>
      <c r="B488">
        <v>1.6533333333333331</v>
      </c>
      <c r="C488">
        <v>1.49</v>
      </c>
      <c r="D488">
        <v>3.8333333333333326</v>
      </c>
    </row>
    <row r="489" spans="1:4" x14ac:dyDescent="0.2">
      <c r="A489">
        <v>481</v>
      </c>
      <c r="B489">
        <v>0.58666666666666667</v>
      </c>
      <c r="C489">
        <v>3.05</v>
      </c>
      <c r="D489">
        <v>5.5066666666666668</v>
      </c>
    </row>
    <row r="490" spans="1:4" x14ac:dyDescent="0.2">
      <c r="A490">
        <v>482</v>
      </c>
      <c r="B490">
        <v>1.6000000000000003</v>
      </c>
      <c r="C490">
        <v>1.6800000000000002</v>
      </c>
      <c r="D490">
        <v>3.1599999999999993</v>
      </c>
    </row>
    <row r="491" spans="1:4" x14ac:dyDescent="0.2">
      <c r="A491">
        <v>483</v>
      </c>
      <c r="B491">
        <v>1.7133333333333334</v>
      </c>
      <c r="C491">
        <v>3.6</v>
      </c>
      <c r="D491">
        <v>4.4133333333333322</v>
      </c>
    </row>
    <row r="492" spans="1:4" x14ac:dyDescent="0.2">
      <c r="A492">
        <v>484</v>
      </c>
      <c r="B492">
        <v>0.27999999999999997</v>
      </c>
      <c r="C492">
        <v>2.79</v>
      </c>
      <c r="D492">
        <v>5.3666666666666663</v>
      </c>
    </row>
    <row r="493" spans="1:4" x14ac:dyDescent="0.2">
      <c r="A493">
        <v>485</v>
      </c>
      <c r="B493">
        <v>1.9799999999999998</v>
      </c>
      <c r="C493">
        <v>1.8499999999999996</v>
      </c>
      <c r="D493">
        <v>6.5733333333333341</v>
      </c>
    </row>
    <row r="494" spans="1:4" x14ac:dyDescent="0.2">
      <c r="A494">
        <v>486</v>
      </c>
      <c r="B494">
        <v>0.94666666666666699</v>
      </c>
      <c r="C494">
        <v>2.69</v>
      </c>
      <c r="D494">
        <v>3.0799999999999996</v>
      </c>
    </row>
    <row r="495" spans="1:4" x14ac:dyDescent="0.2">
      <c r="A495">
        <v>487</v>
      </c>
      <c r="B495">
        <v>2.6666666666666602E-2</v>
      </c>
      <c r="C495">
        <v>2.9</v>
      </c>
      <c r="D495">
        <v>2.6866666666666665</v>
      </c>
    </row>
    <row r="496" spans="1:4" x14ac:dyDescent="0.2">
      <c r="A496">
        <v>488</v>
      </c>
      <c r="B496">
        <v>0.59333333333333338</v>
      </c>
      <c r="C496">
        <v>2.7299999999999995</v>
      </c>
      <c r="D496">
        <v>4.9399999999999995</v>
      </c>
    </row>
    <row r="497" spans="1:4" x14ac:dyDescent="0.2">
      <c r="A497">
        <v>489</v>
      </c>
      <c r="B497">
        <v>2.0933333333333333</v>
      </c>
      <c r="C497">
        <v>1.5900000000000003</v>
      </c>
      <c r="D497">
        <v>3.2933333333333326</v>
      </c>
    </row>
    <row r="498" spans="1:4" x14ac:dyDescent="0.2">
      <c r="A498">
        <v>490</v>
      </c>
      <c r="B498">
        <v>1.9933333333333332</v>
      </c>
      <c r="C498">
        <v>1.73</v>
      </c>
      <c r="D498">
        <v>4.1399999999999997</v>
      </c>
    </row>
    <row r="499" spans="1:4" x14ac:dyDescent="0.2">
      <c r="A499">
        <v>491</v>
      </c>
      <c r="B499">
        <v>0.82666666666666666</v>
      </c>
      <c r="C499">
        <v>1.8199999999999998</v>
      </c>
      <c r="D499">
        <v>3.526666666666666</v>
      </c>
    </row>
    <row r="500" spans="1:4" x14ac:dyDescent="0.2">
      <c r="A500">
        <v>492</v>
      </c>
      <c r="B500">
        <v>0.2599999999999999</v>
      </c>
      <c r="C500">
        <v>2.2499999999999996</v>
      </c>
      <c r="D500">
        <v>2.82</v>
      </c>
    </row>
    <row r="501" spans="1:4" x14ac:dyDescent="0.2">
      <c r="A501">
        <v>493</v>
      </c>
      <c r="B501">
        <v>1.6666666666666667</v>
      </c>
      <c r="C501">
        <v>3.02</v>
      </c>
      <c r="D501">
        <v>3.2066666666666661</v>
      </c>
    </row>
    <row r="502" spans="1:4" x14ac:dyDescent="0.2">
      <c r="A502">
        <v>494</v>
      </c>
      <c r="B502">
        <v>1.3466666666666665</v>
      </c>
      <c r="C502">
        <v>1.6300000000000001</v>
      </c>
      <c r="D502">
        <v>4.1199999999999992</v>
      </c>
    </row>
    <row r="503" spans="1:4" x14ac:dyDescent="0.2">
      <c r="A503">
        <v>495</v>
      </c>
      <c r="B503">
        <v>2.3466666666666667</v>
      </c>
      <c r="C503">
        <v>3.0999999999999996</v>
      </c>
      <c r="D503">
        <v>3.339999999999999</v>
      </c>
    </row>
    <row r="504" spans="1:4" x14ac:dyDescent="0.2">
      <c r="A504">
        <v>496</v>
      </c>
      <c r="B504">
        <v>0.22666666666666668</v>
      </c>
      <c r="C504">
        <v>2.13</v>
      </c>
      <c r="D504">
        <v>2.0266666666666664</v>
      </c>
    </row>
    <row r="505" spans="1:4" x14ac:dyDescent="0.2">
      <c r="A505">
        <v>497</v>
      </c>
      <c r="B505">
        <v>1.1066666666666667</v>
      </c>
      <c r="C505">
        <v>3.38</v>
      </c>
      <c r="D505">
        <v>4.1666666666666661</v>
      </c>
    </row>
    <row r="506" spans="1:4" x14ac:dyDescent="0.2">
      <c r="A506">
        <v>498</v>
      </c>
      <c r="B506">
        <v>0.79999999999999993</v>
      </c>
      <c r="C506">
        <v>1.95</v>
      </c>
      <c r="D506">
        <v>4.9133333333333322</v>
      </c>
    </row>
    <row r="507" spans="1:4" x14ac:dyDescent="0.2">
      <c r="A507">
        <v>499</v>
      </c>
      <c r="B507">
        <v>1.9533333333333334</v>
      </c>
      <c r="C507">
        <v>2.8499999999999996</v>
      </c>
      <c r="D507">
        <v>3.3933333333333326</v>
      </c>
    </row>
    <row r="508" spans="1:4" x14ac:dyDescent="0.2">
      <c r="A508">
        <v>500</v>
      </c>
      <c r="B508">
        <v>1.9466666666666663</v>
      </c>
      <c r="C508">
        <v>2.86</v>
      </c>
      <c r="D508">
        <v>4.3466666666666658</v>
      </c>
    </row>
    <row r="510" spans="1:4" x14ac:dyDescent="0.2">
      <c r="A510" t="s">
        <v>17</v>
      </c>
    </row>
    <row r="511" spans="1:4" x14ac:dyDescent="0.2">
      <c r="A511" t="s">
        <v>18</v>
      </c>
      <c r="B511" t="str">
        <f>IF(ISBLANK($B510),"",_xll.EDF(B9:B508,$B510))</f>
        <v/>
      </c>
      <c r="C511" t="str">
        <f>IF(ISBLANK($C510),"",_xll.EDF(C9:C508,$C510))</f>
        <v/>
      </c>
      <c r="D511" t="str">
        <f>IF(ISBLANK($D510),"",_xll.EDF(D9:D508,$D510))</f>
        <v/>
      </c>
    </row>
    <row r="512" spans="1:4" x14ac:dyDescent="0.2">
      <c r="A512" t="s">
        <v>19</v>
      </c>
    </row>
    <row r="513" spans="1:4" x14ac:dyDescent="0.2">
      <c r="A513" t="s">
        <v>20</v>
      </c>
      <c r="B513" t="str">
        <f>IF(ISBLANK($B512),"",_xll.EDF(B9:B508,$B512))</f>
        <v/>
      </c>
      <c r="C513" t="str">
        <f>IF(ISBLANK($C512),"",_xll.EDF(C9:C508,$C512))</f>
        <v/>
      </c>
      <c r="D513" t="str">
        <f>IF(ISBLANK($D512),"",_xll.EDF(D9:D508,$D512))</f>
        <v/>
      </c>
    </row>
    <row r="514" spans="1:4" x14ac:dyDescent="0.2">
      <c r="A514" t="s">
        <v>21</v>
      </c>
    </row>
    <row r="515" spans="1:4" x14ac:dyDescent="0.2">
      <c r="A515" t="s">
        <v>22</v>
      </c>
      <c r="B515" t="str">
        <f>IF(ISBLANK($B514),"",_xll.EDF(B9:B508,$B514))</f>
        <v/>
      </c>
      <c r="C515" t="str">
        <f>IF(ISBLANK($C514),"",_xll.EDF(C9:C508,$C514))</f>
        <v/>
      </c>
      <c r="D515" t="str">
        <f>IF(ISBLANK($D514),"",_xll.EDF(D9:D508,$D514))</f>
        <v/>
      </c>
    </row>
    <row r="516" spans="1:4" x14ac:dyDescent="0.2">
      <c r="A516" t="s">
        <v>23</v>
      </c>
    </row>
    <row r="517" spans="1:4" x14ac:dyDescent="0.2">
      <c r="A517" t="s">
        <v>24</v>
      </c>
      <c r="B517" t="str">
        <f>IF(ISBLANK($B516),"",_xll.EDF(B9:B508,$B516))</f>
        <v/>
      </c>
      <c r="C517" t="str">
        <f>IF(ISBLANK($C516),"",_xll.EDF(C9:C508,$C516))</f>
        <v/>
      </c>
      <c r="D517" t="str">
        <f>IF(ISBLANK($D516),"",_xll.EDF(D9:D508,$D516))</f>
        <v/>
      </c>
    </row>
    <row r="518" spans="1:4" x14ac:dyDescent="0.2">
      <c r="A518" t="s">
        <v>25</v>
      </c>
    </row>
    <row r="519" spans="1:4" x14ac:dyDescent="0.2">
      <c r="A519" t="s">
        <v>26</v>
      </c>
      <c r="B519" t="str">
        <f>IF(ISBLANK($B518),"",_xll.EDF(B9:B508,$B518))</f>
        <v/>
      </c>
      <c r="C519" t="str">
        <f>IF(ISBLANK($C518),"",_xll.EDF(C9:C508,$C518))</f>
        <v/>
      </c>
      <c r="D519" t="str">
        <f>IF(ISBLANK($D518),"",_xll.EDF(D9:D508,$D518))</f>
        <v/>
      </c>
    </row>
  </sheetData>
  <dataValidations count="1">
    <dataValidation type="list" allowBlank="1" showInputMessage="1" showErrorMessage="1" sqref="H10 J10 L10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A20" workbookViewId="0">
      <selection activeCell="P33" sqref="A1:P33"/>
    </sheetView>
  </sheetViews>
  <sheetFormatPr defaultRowHeight="12.75" x14ac:dyDescent="0.2"/>
  <cols>
    <col min="10" max="10" width="15.140625" customWidth="1"/>
    <col min="13" max="13" width="9.140625" bestFit="1" customWidth="1"/>
  </cols>
  <sheetData>
    <row r="1" spans="1:10" x14ac:dyDescent="0.2">
      <c r="A1" s="1" t="str">
        <f>_xll.WBNAME()</f>
        <v>L 11 Bootstrap Means Class.xlsx</v>
      </c>
    </row>
    <row r="3" spans="1:10" x14ac:dyDescent="0.2">
      <c r="B3" s="3" t="s">
        <v>3</v>
      </c>
      <c r="F3" s="2" t="s">
        <v>4</v>
      </c>
    </row>
    <row r="4" spans="1:10" x14ac:dyDescent="0.2">
      <c r="B4" s="4" t="s">
        <v>0</v>
      </c>
      <c r="C4" s="4" t="s">
        <v>1</v>
      </c>
      <c r="D4" s="4" t="s">
        <v>2</v>
      </c>
      <c r="F4" s="1" t="str">
        <f>B4</f>
        <v>A</v>
      </c>
      <c r="G4" s="1" t="str">
        <f>C4</f>
        <v>B</v>
      </c>
      <c r="H4" s="1" t="str">
        <f>D4</f>
        <v>C</v>
      </c>
      <c r="J4" s="1" t="s">
        <v>27</v>
      </c>
    </row>
    <row r="5" spans="1:10" x14ac:dyDescent="0.2">
      <c r="B5">
        <v>3.5</v>
      </c>
      <c r="C5">
        <v>2.5</v>
      </c>
      <c r="D5">
        <v>-1.4</v>
      </c>
      <c r="F5">
        <f ca="1">_xll.BOOTSTRAPPER($B$5:$B$19)</f>
        <v>4.8</v>
      </c>
      <c r="G5">
        <f ca="1">_xll.BOOTSTRAPPER($C$5:$C$14)</f>
        <v>1.7</v>
      </c>
      <c r="H5">
        <f ca="1">_xll.BOOTSTRAPPER($D$5:$D$19)</f>
        <v>9.8000000000000007</v>
      </c>
      <c r="J5" t="str">
        <f ca="1">_xll.VFORMULA(F5)</f>
        <v>=BOOTSTRAPPER($B$5:$B$19)</v>
      </c>
    </row>
    <row r="6" spans="1:10" x14ac:dyDescent="0.2">
      <c r="B6">
        <v>4.8</v>
      </c>
      <c r="C6">
        <v>2.5</v>
      </c>
      <c r="D6">
        <v>4.9000000000000004</v>
      </c>
      <c r="F6">
        <f ca="1">_xll.BOOTSTRAPPER($B$5:$B$19)</f>
        <v>1.3</v>
      </c>
      <c r="G6">
        <f ca="1">_xll.BOOTSTRAPPER($C$5:$C$14)</f>
        <v>2.5</v>
      </c>
      <c r="H6">
        <f ca="1">_xll.BOOTSTRAPPER($D$5:$D$19)</f>
        <v>5.4</v>
      </c>
      <c r="J6" t="str">
        <f ca="1">_xll.VFORMULA(F6)</f>
        <v>=BOOTSTRAPPER($B$5:$B$19)</v>
      </c>
    </row>
    <row r="7" spans="1:10" x14ac:dyDescent="0.2">
      <c r="B7">
        <v>-4.4000000000000004</v>
      </c>
      <c r="C7">
        <v>1.7</v>
      </c>
      <c r="D7">
        <v>5.3</v>
      </c>
      <c r="F7">
        <f ca="1">_xll.BOOTSTRAPPER($B$5:$B$19)</f>
        <v>-4.4000000000000004</v>
      </c>
      <c r="G7">
        <f ca="1">_xll.BOOTSTRAPPER($C$5:$C$14)</f>
        <v>5.0999999999999996</v>
      </c>
      <c r="H7">
        <f ca="1">_xll.BOOTSTRAPPER($D$5:$D$19)</f>
        <v>5.4</v>
      </c>
      <c r="J7" t="str">
        <f ca="1">_xll.VFORMULA(F7)</f>
        <v>=BOOTSTRAPPER($B$5:$B$19)</v>
      </c>
    </row>
    <row r="8" spans="1:10" x14ac:dyDescent="0.2">
      <c r="B8">
        <v>-3.2</v>
      </c>
      <c r="C8">
        <v>3.2</v>
      </c>
      <c r="D8">
        <v>1.4</v>
      </c>
      <c r="F8">
        <f ca="1">_xll.BOOTSTRAPPER($B$5:$B$19)</f>
        <v>-2.5</v>
      </c>
      <c r="G8">
        <f ca="1">_xll.BOOTSTRAPPER($C$5:$C$14)</f>
        <v>3.2</v>
      </c>
      <c r="H8">
        <f ca="1">_xll.BOOTSTRAPPER($D$5:$D$19)</f>
        <v>6</v>
      </c>
      <c r="J8" t="str">
        <f ca="1">_xll.VFORMULA(F8)</f>
        <v>=BOOTSTRAPPER($B$5:$B$19)</v>
      </c>
    </row>
    <row r="9" spans="1:10" x14ac:dyDescent="0.2">
      <c r="B9">
        <v>1.9</v>
      </c>
      <c r="C9">
        <v>5.0999999999999996</v>
      </c>
      <c r="D9">
        <v>5.3</v>
      </c>
      <c r="F9">
        <f ca="1">_xll.BOOTSTRAPPER($B$5:$B$19)</f>
        <v>-3.2</v>
      </c>
      <c r="G9">
        <f ca="1">_xll.BOOTSTRAPPER($C$5:$C$14)</f>
        <v>3</v>
      </c>
      <c r="H9">
        <f ca="1">_xll.BOOTSTRAPPER($D$5:$D$19)</f>
        <v>3.8</v>
      </c>
      <c r="J9" t="str">
        <f ca="1">_xll.VFORMULA(F9)</f>
        <v>=BOOTSTRAPPER($B$5:$B$19)</v>
      </c>
    </row>
    <row r="10" spans="1:10" x14ac:dyDescent="0.2">
      <c r="B10">
        <v>0</v>
      </c>
      <c r="C10">
        <v>3</v>
      </c>
      <c r="D10">
        <v>0.4</v>
      </c>
      <c r="F10">
        <f ca="1">_xll.BOOTSTRAPPER($B$5:$B$19)</f>
        <v>-2.8</v>
      </c>
      <c r="G10">
        <f ca="1">_xll.BOOTSTRAPPER($C$5:$C$14)</f>
        <v>2.5</v>
      </c>
      <c r="H10">
        <f ca="1">_xll.BOOTSTRAPPER($D$5:$D$19)</f>
        <v>8.1999999999999993</v>
      </c>
      <c r="J10" t="str">
        <f ca="1">_xll.VFORMULA(F10)</f>
        <v>=BOOTSTRAPPER($B$5:$B$19)</v>
      </c>
    </row>
    <row r="11" spans="1:10" x14ac:dyDescent="0.2">
      <c r="B11">
        <v>1.3</v>
      </c>
      <c r="C11">
        <v>5.4</v>
      </c>
      <c r="D11">
        <v>4.8</v>
      </c>
      <c r="F11">
        <f ca="1">_xll.BOOTSTRAPPER($B$5:$B$19)</f>
        <v>1.3</v>
      </c>
      <c r="G11">
        <f ca="1">_xll.BOOTSTRAPPER($C$5:$C$14)</f>
        <v>2.5</v>
      </c>
      <c r="H11">
        <f ca="1">_xll.BOOTSTRAPPER($D$5:$D$19)</f>
        <v>1.4</v>
      </c>
      <c r="J11" t="str">
        <f ca="1">_xll.VFORMULA(F11)</f>
        <v>=BOOTSTRAPPER($B$5:$B$19)</v>
      </c>
    </row>
    <row r="12" spans="1:10" x14ac:dyDescent="0.2">
      <c r="B12">
        <v>3.6</v>
      </c>
      <c r="C12">
        <v>-1.1000000000000001</v>
      </c>
      <c r="D12">
        <v>8.1999999999999993</v>
      </c>
      <c r="F12">
        <f ca="1">_xll.BOOTSTRAPPER($B$5:$B$19)</f>
        <v>4</v>
      </c>
      <c r="G12">
        <f ca="1">_xll.BOOTSTRAPPER($C$5:$C$14)</f>
        <v>3</v>
      </c>
      <c r="H12">
        <f ca="1">_xll.BOOTSTRAPPER($D$5:$D$19)</f>
        <v>5.4</v>
      </c>
      <c r="J12" t="str">
        <f ca="1">_xll.VFORMULA(F12)</f>
        <v>=BOOTSTRAPPER($B$5:$B$19)</v>
      </c>
    </row>
    <row r="13" spans="1:10" x14ac:dyDescent="0.2">
      <c r="B13">
        <v>4</v>
      </c>
      <c r="C13">
        <v>1.5</v>
      </c>
      <c r="D13">
        <v>9.8000000000000007</v>
      </c>
      <c r="F13">
        <f ca="1">_xll.BOOTSTRAPPER($B$5:$B$19)</f>
        <v>3.5</v>
      </c>
      <c r="G13">
        <f ca="1">_xll.BOOTSTRAPPER($C$5:$C$14)</f>
        <v>2.5</v>
      </c>
      <c r="H13">
        <f ca="1">_xll.BOOTSTRAPPER($D$5:$D$19)</f>
        <v>8.1999999999999993</v>
      </c>
      <c r="J13" t="str">
        <f ca="1">_xll.VFORMULA(F13)</f>
        <v>=BOOTSTRAPPER($B$5:$B$19)</v>
      </c>
    </row>
    <row r="14" spans="1:10" x14ac:dyDescent="0.2">
      <c r="B14">
        <v>0.5</v>
      </c>
      <c r="C14">
        <v>1.4</v>
      </c>
      <c r="D14">
        <v>5.4</v>
      </c>
      <c r="F14">
        <f ca="1">_xll.BOOTSTRAPPER($B$5:$B$19)</f>
        <v>-4.4000000000000004</v>
      </c>
      <c r="G14">
        <f ca="1">_xll.BOOTSTRAPPER($C$5:$C$14)</f>
        <v>2.5</v>
      </c>
      <c r="H14">
        <f ca="1">_xll.BOOTSTRAPPER($D$5:$D$19)</f>
        <v>4.8</v>
      </c>
      <c r="J14" t="str">
        <f ca="1">_xll.VFORMULA(F14)</f>
        <v>=BOOTSTRAPPER($B$5:$B$19)</v>
      </c>
    </row>
    <row r="15" spans="1:10" x14ac:dyDescent="0.2">
      <c r="B15">
        <v>0.3</v>
      </c>
      <c r="D15">
        <v>-3.6</v>
      </c>
      <c r="F15">
        <f ca="1">_xll.BOOTSTRAPPER($B$5:$B$19)</f>
        <v>-3.2</v>
      </c>
      <c r="H15">
        <f ca="1">_xll.BOOTSTRAPPER($D$5:$D$19)</f>
        <v>5.4</v>
      </c>
      <c r="J15" t="str">
        <f ca="1">_xll.VFORMULA(F15)</f>
        <v>=BOOTSTRAPPER($B$5:$B$19)</v>
      </c>
    </row>
    <row r="16" spans="1:10" x14ac:dyDescent="0.2">
      <c r="B16">
        <v>-2.8</v>
      </c>
      <c r="D16">
        <v>3.8</v>
      </c>
      <c r="F16">
        <f ca="1">_xll.BOOTSTRAPPER($B$5:$B$19)</f>
        <v>0.5</v>
      </c>
      <c r="H16">
        <f ca="1">_xll.BOOTSTRAPPER($D$5:$D$19)</f>
        <v>8.1999999999999993</v>
      </c>
      <c r="J16" t="str">
        <f ca="1">_xll.VFORMULA(F16)</f>
        <v>=BOOTSTRAPPER($B$5:$B$19)</v>
      </c>
    </row>
    <row r="17" spans="1:16" x14ac:dyDescent="0.2">
      <c r="B17">
        <v>-0.4</v>
      </c>
      <c r="D17">
        <v>3</v>
      </c>
      <c r="F17">
        <f ca="1">_xll.BOOTSTRAPPER($B$5:$B$19)</f>
        <v>0</v>
      </c>
      <c r="H17">
        <f ca="1">_xll.BOOTSTRAPPER($D$5:$D$19)</f>
        <v>5.4</v>
      </c>
      <c r="J17" t="str">
        <f ca="1">_xll.VFORMULA(F17)</f>
        <v>=BOOTSTRAPPER($B$5:$B$19)</v>
      </c>
    </row>
    <row r="18" spans="1:16" x14ac:dyDescent="0.2">
      <c r="B18">
        <v>-2.5</v>
      </c>
      <c r="D18">
        <v>6</v>
      </c>
      <c r="F18">
        <f ca="1">_xll.BOOTSTRAPPER($B$5:$B$19)</f>
        <v>5.4</v>
      </c>
      <c r="H18">
        <f ca="1">_xll.BOOTSTRAPPER($D$5:$D$19)</f>
        <v>6</v>
      </c>
      <c r="J18" t="str">
        <f ca="1">_xll.VFORMULA(F18)</f>
        <v>=BOOTSTRAPPER($B$5:$B$19)</v>
      </c>
    </row>
    <row r="19" spans="1:16" ht="13.5" thickBot="1" x14ac:dyDescent="0.25">
      <c r="B19">
        <v>5.4</v>
      </c>
      <c r="D19">
        <v>5.4</v>
      </c>
      <c r="F19">
        <f ca="1">_xll.BOOTSTRAPPER($B$5:$B$19)</f>
        <v>0.3</v>
      </c>
      <c r="H19">
        <f ca="1">_xll.BOOTSTRAPPER($D$5:$D$19)</f>
        <v>5.3</v>
      </c>
      <c r="J19" t="str">
        <f ca="1">_xll.VFORMULA(F19)</f>
        <v>=BOOTSTRAPPER($B$5:$B$19)</v>
      </c>
    </row>
    <row r="20" spans="1:16" x14ac:dyDescent="0.2">
      <c r="E20" s="11" t="s">
        <v>38</v>
      </c>
      <c r="F20" s="12"/>
      <c r="G20" s="12"/>
      <c r="H20" s="13"/>
    </row>
    <row r="21" spans="1:16" x14ac:dyDescent="0.2">
      <c r="A21" s="1"/>
      <c r="B21" t="str">
        <f>B4</f>
        <v>A</v>
      </c>
      <c r="C21" t="str">
        <f>C4</f>
        <v>B</v>
      </c>
      <c r="D21" t="str">
        <f>D4</f>
        <v>C</v>
      </c>
      <c r="E21" s="14"/>
      <c r="F21" s="18" t="s">
        <v>39</v>
      </c>
      <c r="G21" s="18" t="s">
        <v>40</v>
      </c>
      <c r="H21" s="19" t="s">
        <v>41</v>
      </c>
      <c r="J21" t="str">
        <f>SimData!A1</f>
        <v>Simetar Simulation Results for 500 Iterations. 9:33:27 AM 10/2/2016 (4 sec.).  © 2016.</v>
      </c>
    </row>
    <row r="22" spans="1:16" ht="13.5" thickBot="1" x14ac:dyDescent="0.25">
      <c r="A22" s="1" t="s">
        <v>5</v>
      </c>
      <c r="B22" s="6">
        <f>AVERAGE(Data!B5:B19)</f>
        <v>0.8</v>
      </c>
      <c r="C22" s="6">
        <f>AVERAGE(Data!C5:C19)</f>
        <v>2.5199999999999996</v>
      </c>
      <c r="D22">
        <f>AVERAGE(Data!D5:D19)</f>
        <v>3.9133333333333331</v>
      </c>
      <c r="E22" s="15" t="s">
        <v>5</v>
      </c>
      <c r="F22" s="16">
        <f ca="1">AVERAGE(Data!F5:F19)</f>
        <v>3.9999999999999931E-2</v>
      </c>
      <c r="G22" s="16">
        <f ca="1">AVERAGE(Data!G5:G19)</f>
        <v>2.85</v>
      </c>
      <c r="H22" s="17">
        <f ca="1">AVERAGE(Data!H5:H19)</f>
        <v>5.9133333333333322</v>
      </c>
      <c r="J22" t="str">
        <f>SimData!A2</f>
        <v>Variable</v>
      </c>
      <c r="K22" t="str">
        <f ca="1">SimData!B2</f>
        <v>Data!F22</v>
      </c>
      <c r="L22" t="str">
        <f ca="1">SimData!C2</f>
        <v>Data!G22</v>
      </c>
      <c r="M22" t="str">
        <f ca="1">SimData!D2</f>
        <v>Data!H22</v>
      </c>
      <c r="O22" t="str">
        <f ca="1">_xll.VFORMULA(M22)</f>
        <v>=SimData!D2</v>
      </c>
    </row>
    <row r="23" spans="1:16" x14ac:dyDescent="0.2">
      <c r="A23" s="1" t="s">
        <v>6</v>
      </c>
      <c r="B23">
        <f>STDEV(Data!B5:B19)</f>
        <v>3.0856812167540206</v>
      </c>
      <c r="C23">
        <f>STDEV(Data!C5:C19)</f>
        <v>1.877232004841171</v>
      </c>
      <c r="D23">
        <f>STDEV(Data!D5:D19)</f>
        <v>3.5009930563987677</v>
      </c>
      <c r="E23" s="1"/>
      <c r="J23" t="str">
        <f>SimData!A3</f>
        <v>Mean</v>
      </c>
      <c r="K23">
        <f>SimData!B3</f>
        <v>0.79817333333333285</v>
      </c>
      <c r="L23">
        <f>SimData!C3</f>
        <v>2.5199999999999978</v>
      </c>
      <c r="M23">
        <f>SimData!D3</f>
        <v>3.9112133333333312</v>
      </c>
      <c r="O23" t="str">
        <f ca="1">_xll.VFORMULA(M23)</f>
        <v>=SimData!D3</v>
      </c>
    </row>
    <row r="24" spans="1:16" x14ac:dyDescent="0.2">
      <c r="A24" s="1" t="s">
        <v>7</v>
      </c>
      <c r="B24">
        <f>Data!B22-Data!B23*TINV((1-0.95)/2,COUNT(Data!B5:B19))/COUNT(Data!B5:B19)^0.5</f>
        <v>-1.1837356234770406</v>
      </c>
      <c r="C24">
        <f>Data!C22-Data!C23*TINV((1-0.95)/2,COUNT(Data!C5:C19))/COUNT(Data!C5:C19)^0.5</f>
        <v>0.95650935218561073</v>
      </c>
      <c r="D24">
        <f>Data!D22-Data!D23*TINV((1-0.95)/2,COUNT(Data!D5:D19))/COUNT(Data!D5:D19)^0.5</f>
        <v>1.6626003004408969</v>
      </c>
      <c r="J24" t="str">
        <f>SimData!A4</f>
        <v>StDev</v>
      </c>
      <c r="K24">
        <f>SimData!B4</f>
        <v>0.78432582341999724</v>
      </c>
      <c r="L24">
        <f>SimData!C4</f>
        <v>0.5992406684776258</v>
      </c>
      <c r="M24">
        <f>SimData!D4</f>
        <v>0.89919761545314658</v>
      </c>
      <c r="O24" t="str">
        <f ca="1">_xll.VFORMULA(M24)</f>
        <v>=SimData!D4</v>
      </c>
    </row>
    <row r="25" spans="1:16" x14ac:dyDescent="0.2">
      <c r="A25" s="1" t="s">
        <v>8</v>
      </c>
      <c r="B25">
        <f>Data!B22+Data!B23*TINV((1-0.95)/2,COUNT(Data!B5:B19))/COUNT(Data!B5:B19)^0.5</f>
        <v>2.7837356234770407</v>
      </c>
      <c r="C25">
        <f>Data!C22+Data!C23*TINV((1-0.95)/2,COUNT(Data!C5:C19))/COUNT(Data!C5:C19)^0.5</f>
        <v>4.0834906478143882</v>
      </c>
      <c r="D25">
        <f>Data!D22+Data!D23*TINV((1-0.95)/2,COUNT(Data!D5:D19))/COUNT(Data!D5:D19)^0.5</f>
        <v>6.1640663662257698</v>
      </c>
      <c r="J25" t="str">
        <f>SimData!A5</f>
        <v>CV</v>
      </c>
      <c r="K25">
        <f>SimData!B5</f>
        <v>98.265099905617532</v>
      </c>
      <c r="L25">
        <f>SimData!C5</f>
        <v>23.779391606255015</v>
      </c>
      <c r="M25">
        <f>SimData!D5</f>
        <v>22.990247240919622</v>
      </c>
      <c r="O25" t="str">
        <f ca="1">_xll.VFORMULA(M25)</f>
        <v>=SimData!D5</v>
      </c>
    </row>
    <row r="26" spans="1:16" x14ac:dyDescent="0.2">
      <c r="A26" s="1" t="s">
        <v>9</v>
      </c>
      <c r="B26">
        <f>MIN(Data!B5:B19)</f>
        <v>-4.4000000000000004</v>
      </c>
      <c r="C26">
        <f>MIN(Data!C5:C19)</f>
        <v>-1.1000000000000001</v>
      </c>
      <c r="D26">
        <f>MIN(Data!D5:D19)</f>
        <v>-3.6</v>
      </c>
      <c r="J26" t="str">
        <f>SimData!A6</f>
        <v>Min</v>
      </c>
      <c r="K26">
        <f>SimData!B6</f>
        <v>-1.3266666666666669</v>
      </c>
      <c r="L26">
        <f>SimData!C6</f>
        <v>0.46999999999999992</v>
      </c>
      <c r="M26">
        <f>SimData!D6</f>
        <v>0.72666666666666679</v>
      </c>
      <c r="O26" t="str">
        <f ca="1">_xll.VFORMULA(M26)</f>
        <v>=SimData!D6</v>
      </c>
    </row>
    <row r="27" spans="1:16" x14ac:dyDescent="0.2">
      <c r="A27" s="1" t="s">
        <v>10</v>
      </c>
      <c r="B27">
        <f>MEDIAN(Data!B5:B19)</f>
        <v>0.5</v>
      </c>
      <c r="C27">
        <f>MEDIAN(Data!C5:C19)</f>
        <v>2.5</v>
      </c>
      <c r="D27">
        <f>MEDIAN(Data!D5:D19)</f>
        <v>4.9000000000000004</v>
      </c>
      <c r="J27" t="str">
        <f>SimData!A7</f>
        <v>Max</v>
      </c>
      <c r="K27">
        <f>SimData!B7</f>
        <v>3.04</v>
      </c>
      <c r="L27">
        <f>SimData!C7</f>
        <v>4.17</v>
      </c>
      <c r="M27">
        <f>SimData!D7</f>
        <v>6.5733333333333341</v>
      </c>
      <c r="O27" t="str">
        <f ca="1">_xll.VFORMULA(M27)</f>
        <v>=SimData!D7</v>
      </c>
    </row>
    <row r="28" spans="1:16" x14ac:dyDescent="0.2">
      <c r="A28" s="1" t="s">
        <v>11</v>
      </c>
      <c r="B28">
        <f>MAX(Data!B5:B19)</f>
        <v>5.4</v>
      </c>
      <c r="C28">
        <f>MAX(Data!C5:C19)</f>
        <v>5.4</v>
      </c>
      <c r="D28">
        <f>MAX(Data!D5:D19)</f>
        <v>9.8000000000000007</v>
      </c>
      <c r="J28" t="str">
        <f>SimData!A8</f>
        <v>Iteration</v>
      </c>
      <c r="K28" t="str">
        <f>SimData!B8</f>
        <v>Mean A</v>
      </c>
      <c r="L28" t="str">
        <f>SimData!C8</f>
        <v>Mean B</v>
      </c>
      <c r="M28" t="str">
        <f>SimData!D8</f>
        <v>Mean C</v>
      </c>
      <c r="O28" t="str">
        <f ca="1">_xll.VFORMULA(M28)</f>
        <v>=SimData!D8</v>
      </c>
    </row>
    <row r="29" spans="1:16" x14ac:dyDescent="0.2">
      <c r="A29" s="1" t="s">
        <v>12</v>
      </c>
      <c r="B29">
        <f>SKEW(Data!B5:B19)</f>
        <v>-0.14698784103543711</v>
      </c>
      <c r="C29">
        <f>SKEW(Data!C5:C19)</f>
        <v>-0.18830403006195201</v>
      </c>
      <c r="D29">
        <f>SKEW(Data!D5:D19)</f>
        <v>-0.6313759149184105</v>
      </c>
      <c r="O29" t="str">
        <f ca="1">_xll.VFORMULA(M29)</f>
        <v/>
      </c>
    </row>
    <row r="30" spans="1:16" x14ac:dyDescent="0.2">
      <c r="A30" s="1" t="s">
        <v>13</v>
      </c>
      <c r="B30">
        <f>KURT(Data!B5:B19)</f>
        <v>-1.1012903927118591</v>
      </c>
      <c r="C30">
        <f>KURT(Data!C5:C19)</f>
        <v>0.72585908323757575</v>
      </c>
      <c r="D30">
        <f>KURT(Data!D5:D19)</f>
        <v>0.43871952094151201</v>
      </c>
      <c r="J30" s="7" t="str">
        <f>SimData!G11</f>
        <v>Confidence Level</v>
      </c>
      <c r="K30" s="7">
        <f>SimData!H11</f>
        <v>0.95</v>
      </c>
      <c r="L30" s="7">
        <f>SimData!J11</f>
        <v>0.95</v>
      </c>
      <c r="M30" s="7">
        <f>SimData!L11</f>
        <v>0.95</v>
      </c>
      <c r="N30" s="7"/>
      <c r="O30" t="str">
        <f ca="1">_xll.VFORMULA(M30)</f>
        <v>=SimData!L11</v>
      </c>
      <c r="P30" s="7"/>
    </row>
    <row r="31" spans="1:16" x14ac:dyDescent="0.2">
      <c r="J31" s="7" t="str">
        <f>SimData!G12</f>
        <v>Lower Quantile</v>
      </c>
      <c r="K31" s="7">
        <f>SimData!H12</f>
        <v>-0.72666666666666635</v>
      </c>
      <c r="L31" s="7">
        <f>SimData!J12</f>
        <v>1.2600000000000005</v>
      </c>
      <c r="M31" s="7">
        <f>SimData!L12</f>
        <v>2.1799999999999993</v>
      </c>
      <c r="N31" s="7"/>
      <c r="O31" t="str">
        <f ca="1">_xll.VFORMULA(M31)</f>
        <v>=SimData!L12</v>
      </c>
      <c r="P31" s="7"/>
    </row>
    <row r="32" spans="1:16" x14ac:dyDescent="0.2">
      <c r="J32" s="7" t="str">
        <f>SimData!G13</f>
        <v>Average</v>
      </c>
      <c r="K32" s="7">
        <f>SimData!H13</f>
        <v>0.79817333333333285</v>
      </c>
      <c r="L32" s="7">
        <f>SimData!J13</f>
        <v>2.5199999999999978</v>
      </c>
      <c r="M32" s="7">
        <f>SimData!L13</f>
        <v>3.9112133333333312</v>
      </c>
      <c r="N32" s="7"/>
      <c r="O32" t="str">
        <f ca="1">_xll.VFORMULA(M32)</f>
        <v>=SimData!L13</v>
      </c>
      <c r="P32" s="7"/>
    </row>
    <row r="33" spans="1:16" x14ac:dyDescent="0.2">
      <c r="J33" s="7" t="str">
        <f>SimData!G14</f>
        <v>Upper Quantile</v>
      </c>
      <c r="K33" s="7">
        <f>SimData!H14</f>
        <v>2.273333333333333</v>
      </c>
      <c r="L33" s="7">
        <f>SimData!J14</f>
        <v>3.6700000000000004</v>
      </c>
      <c r="M33" s="7">
        <f>SimData!L14</f>
        <v>5.6133333333333333</v>
      </c>
      <c r="N33" s="7"/>
      <c r="O33" t="str">
        <f ca="1">_xll.VFORMULA(M33)</f>
        <v>=SimData!L14</v>
      </c>
      <c r="P33" s="7"/>
    </row>
    <row r="34" spans="1:16" x14ac:dyDescent="0.2">
      <c r="J34" s="7"/>
      <c r="K34" s="7"/>
      <c r="L34" s="7"/>
      <c r="M34" s="7"/>
      <c r="N34" s="7"/>
      <c r="P34" s="7"/>
    </row>
    <row r="35" spans="1:16" x14ac:dyDescent="0.2">
      <c r="L35" s="1"/>
      <c r="M35" s="1"/>
      <c r="N35" s="1"/>
    </row>
    <row r="36" spans="1:16" x14ac:dyDescent="0.2">
      <c r="A36" s="1"/>
      <c r="B36" s="1"/>
      <c r="C36" s="1"/>
      <c r="D36" s="1"/>
      <c r="E36" s="1"/>
      <c r="F36" s="1"/>
      <c r="G36" s="1"/>
      <c r="H36" s="1"/>
    </row>
    <row r="37" spans="1: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6" x14ac:dyDescent="0.2">
      <c r="A38" s="1"/>
    </row>
    <row r="39" spans="1:16" x14ac:dyDescent="0.2">
      <c r="A39" s="1"/>
    </row>
    <row r="40" spans="1:16" x14ac:dyDescent="0.2">
      <c r="A40" s="1"/>
    </row>
    <row r="41" spans="1:16" x14ac:dyDescent="0.2">
      <c r="A41" s="1"/>
      <c r="F41" s="1"/>
      <c r="G41" s="1"/>
      <c r="H41" s="1"/>
    </row>
    <row r="42" spans="1:16" x14ac:dyDescent="0.2">
      <c r="A42" s="1"/>
      <c r="F42" s="1"/>
      <c r="G42" s="1"/>
      <c r="H42" s="1"/>
      <c r="J42" s="1"/>
    </row>
    <row r="43" spans="1:16" x14ac:dyDescent="0.2">
      <c r="A43" s="1"/>
    </row>
  </sheetData>
  <phoneticPr fontId="1" type="noConversion"/>
  <printOptions headings="1" gridLines="1"/>
  <pageMargins left="0.75" right="0.7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SimData</vt:lpstr>
      <vt:lpstr>Data</vt:lpstr>
      <vt:lpstr>Sheet2</vt:lpstr>
      <vt:lpstr>Sheet3</vt:lpstr>
      <vt:lpstr>Data!Print_Area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Person</cp:lastModifiedBy>
  <cp:lastPrinted>2016-10-02T14:35:57Z</cp:lastPrinted>
  <dcterms:created xsi:type="dcterms:W3CDTF">2005-10-09T19:41:32Z</dcterms:created>
  <dcterms:modified xsi:type="dcterms:W3CDTF">2016-10-02T14:35:59Z</dcterms:modified>
</cp:coreProperties>
</file>