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5" windowWidth="16260" windowHeight="93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47" i="1"/>
  <c r="I47"/>
  <c r="O41"/>
  <c r="N47"/>
  <c r="O46"/>
  <c r="N46"/>
  <c r="I46"/>
  <c r="N41"/>
  <c r="M47"/>
  <c r="O45"/>
  <c r="M46"/>
  <c r="N45"/>
  <c r="M45"/>
  <c r="I45"/>
  <c r="M41"/>
  <c r="L47"/>
  <c r="O44"/>
  <c r="L46"/>
  <c r="N44"/>
  <c r="L45"/>
  <c r="M44"/>
  <c r="L44"/>
  <c r="I44"/>
  <c r="L41"/>
  <c r="K47"/>
  <c r="O43"/>
  <c r="K46"/>
  <c r="N43"/>
  <c r="K45"/>
  <c r="M43"/>
  <c r="K44"/>
  <c r="L43"/>
  <c r="K43"/>
  <c r="I43"/>
  <c r="K41"/>
  <c r="J47"/>
  <c r="O42"/>
  <c r="J46"/>
  <c r="N42"/>
  <c r="J45"/>
  <c r="M42"/>
  <c r="J44"/>
  <c r="L42"/>
  <c r="J43"/>
  <c r="K42"/>
  <c r="J42"/>
  <c r="I42"/>
  <c r="J41"/>
  <c r="G47"/>
  <c r="A47"/>
  <c r="G41"/>
  <c r="G46"/>
  <c r="F46"/>
  <c r="A46"/>
  <c r="F41"/>
  <c r="G45"/>
  <c r="F45"/>
  <c r="E45"/>
  <c r="A45"/>
  <c r="E41"/>
  <c r="G44"/>
  <c r="F44"/>
  <c r="E44"/>
  <c r="D44"/>
  <c r="A44"/>
  <c r="D41"/>
  <c r="G43"/>
  <c r="F43"/>
  <c r="E43"/>
  <c r="D43"/>
  <c r="C43"/>
  <c r="A43"/>
  <c r="C41"/>
  <c r="G42"/>
  <c r="F42"/>
  <c r="E42"/>
  <c r="D42"/>
  <c r="C42"/>
  <c r="B42"/>
  <c r="A42"/>
  <c r="B41"/>
  <c r="I27"/>
  <c r="I37"/>
  <c r="O21"/>
  <c r="O31" s="1"/>
  <c r="I26"/>
  <c r="I36" s="1"/>
  <c r="N21"/>
  <c r="N31"/>
  <c r="I25"/>
  <c r="I35"/>
  <c r="M21"/>
  <c r="M31" s="1"/>
  <c r="I24"/>
  <c r="I34" s="1"/>
  <c r="L21"/>
  <c r="L31"/>
  <c r="I23"/>
  <c r="I33"/>
  <c r="K21"/>
  <c r="K31" s="1"/>
  <c r="I22"/>
  <c r="I32" s="1"/>
  <c r="J21"/>
  <c r="J31"/>
  <c r="M30"/>
  <c r="A27"/>
  <c r="A37" s="1"/>
  <c r="G26"/>
  <c r="G36" s="1"/>
  <c r="A26"/>
  <c r="A36"/>
  <c r="G25"/>
  <c r="G35" s="1"/>
  <c r="F25"/>
  <c r="F35"/>
  <c r="A25"/>
  <c r="A35" s="1"/>
  <c r="G24"/>
  <c r="G34"/>
  <c r="F24"/>
  <c r="F34" s="1"/>
  <c r="E24"/>
  <c r="E34" s="1"/>
  <c r="A24"/>
  <c r="A34" s="1"/>
  <c r="G23"/>
  <c r="G33" s="1"/>
  <c r="F23"/>
  <c r="F33" s="1"/>
  <c r="E23"/>
  <c r="E33" s="1"/>
  <c r="D23"/>
  <c r="D33" s="1"/>
  <c r="A23"/>
  <c r="A33" s="1"/>
  <c r="G22"/>
  <c r="G32" s="1"/>
  <c r="F22"/>
  <c r="F32" s="1"/>
  <c r="E22"/>
  <c r="E32" s="1"/>
  <c r="D22"/>
  <c r="D32" s="1"/>
  <c r="C22"/>
  <c r="C32" s="1"/>
  <c r="A22"/>
  <c r="A32" s="1"/>
  <c r="G21"/>
  <c r="G31" s="1"/>
  <c r="F21"/>
  <c r="F31" s="1"/>
  <c r="E21"/>
  <c r="E31" s="1"/>
  <c r="D21"/>
  <c r="D31" s="1"/>
  <c r="C21"/>
  <c r="C31" s="1"/>
  <c r="B21"/>
  <c r="B31" s="1"/>
  <c r="E30"/>
  <c r="G27"/>
  <c r="F26"/>
  <c r="E25"/>
  <c r="D24"/>
  <c r="C23"/>
  <c r="B22"/>
  <c r="N25"/>
  <c r="N23"/>
  <c r="L23"/>
  <c r="A1"/>
  <c r="O27"/>
  <c r="O25"/>
  <c r="M25"/>
  <c r="M23"/>
  <c r="N22"/>
  <c r="J22"/>
  <c r="O26"/>
  <c r="O24"/>
  <c r="M24"/>
  <c r="O22"/>
  <c r="M22"/>
  <c r="K22"/>
  <c r="O23"/>
  <c r="K23"/>
  <c r="N26"/>
  <c r="N24"/>
  <c r="L24"/>
  <c r="L22"/>
  <c r="L32" l="1"/>
  <c r="N34"/>
  <c r="O33"/>
  <c r="K32"/>
  <c r="M32"/>
  <c r="O32"/>
  <c r="M34"/>
  <c r="O34"/>
  <c r="O36"/>
  <c r="N32"/>
  <c r="M33"/>
  <c r="O35"/>
  <c r="L33"/>
  <c r="N33"/>
  <c r="N35"/>
</calcChain>
</file>

<file path=xl/sharedStrings.xml><?xml version="1.0" encoding="utf-8"?>
<sst xmlns="http://schemas.openxmlformats.org/spreadsheetml/2006/main" count="21" uniqueCount="17">
  <si>
    <t>Data used for this Workbook</t>
  </si>
  <si>
    <t>Obs</t>
  </si>
  <si>
    <t>Corn P</t>
  </si>
  <si>
    <t>Wheat P</t>
  </si>
  <si>
    <t>Sorg P</t>
  </si>
  <si>
    <t>Corn Y</t>
  </si>
  <si>
    <t>Wheat Y</t>
  </si>
  <si>
    <t>Sorg Y</t>
  </si>
  <si>
    <t>Correlation Matrix</t>
  </si>
  <si>
    <t>Significance</t>
  </si>
  <si>
    <t>t-critical</t>
  </si>
  <si>
    <t>Rank Correlation Matrix</t>
  </si>
  <si>
    <t>Rank Correlation Coefficient t-values.  Bold values indicate statistical significance at the specified level.</t>
  </si>
  <si>
    <t>Covariance Matrix</t>
  </si>
  <si>
    <t>Bold values indicate statistical significance at the specified level.</t>
  </si>
  <si>
    <t xml:space="preserve">Correlation Coefficient t-values. </t>
  </si>
  <si>
    <t>© 2011</t>
  </si>
</sst>
</file>

<file path=xl/styles.xml><?xml version="1.0" encoding="utf-8"?>
<styleSheet xmlns="http://schemas.openxmlformats.org/spreadsheetml/2006/main">
  <fonts count="3">
    <font>
      <sz val="9"/>
      <name val="Arial"/>
    </font>
    <font>
      <b/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3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40" zoomScaleNormal="140" workbookViewId="0"/>
  </sheetViews>
  <sheetFormatPr defaultRowHeight="12"/>
  <sheetData>
    <row r="1" spans="1:7">
      <c r="A1" s="1" t="str">
        <f ca="1">_xll.WBNAME()</f>
        <v>Correlation Demo.xlsx</v>
      </c>
    </row>
    <row r="2" spans="1:7">
      <c r="A2" s="1" t="s">
        <v>16</v>
      </c>
    </row>
    <row r="4" spans="1:7">
      <c r="A4" s="1" t="s">
        <v>0</v>
      </c>
    </row>
    <row r="5" spans="1:7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7">
      <c r="A6">
        <v>1</v>
      </c>
      <c r="B6">
        <v>1.5</v>
      </c>
      <c r="C6">
        <v>2.42</v>
      </c>
      <c r="D6">
        <v>1.37</v>
      </c>
      <c r="E6">
        <v>119.3748675751375</v>
      </c>
      <c r="F6">
        <v>34.427976219883732</v>
      </c>
      <c r="G6">
        <v>67.744353849484085</v>
      </c>
    </row>
    <row r="7" spans="1:7">
      <c r="A7">
        <v>2</v>
      </c>
      <c r="B7">
        <v>1.94</v>
      </c>
      <c r="C7">
        <v>2.57</v>
      </c>
      <c r="D7">
        <v>1.7</v>
      </c>
      <c r="E7">
        <v>119.84371061255356</v>
      </c>
      <c r="F7">
        <v>37.674233622307625</v>
      </c>
      <c r="G7">
        <v>69.395973791662712</v>
      </c>
    </row>
    <row r="8" spans="1:7">
      <c r="A8">
        <v>3</v>
      </c>
      <c r="B8">
        <v>2.54</v>
      </c>
      <c r="C8">
        <v>3.72</v>
      </c>
      <c r="D8">
        <v>2.27</v>
      </c>
      <c r="E8">
        <v>84.61254935622317</v>
      </c>
      <c r="F8">
        <v>34.070332769317538</v>
      </c>
      <c r="G8">
        <v>63.778588807785887</v>
      </c>
    </row>
    <row r="9" spans="1:7">
      <c r="A9">
        <v>4</v>
      </c>
      <c r="B9">
        <v>2.36</v>
      </c>
      <c r="C9">
        <v>3.72</v>
      </c>
      <c r="D9">
        <v>2.1</v>
      </c>
      <c r="E9">
        <v>116.16462652239014</v>
      </c>
      <c r="F9">
        <v>32.748319665541082</v>
      </c>
      <c r="G9">
        <v>55.428262631721154</v>
      </c>
    </row>
    <row r="10" spans="1:7">
      <c r="A10">
        <v>5</v>
      </c>
      <c r="B10">
        <v>2.2799999999999998</v>
      </c>
      <c r="C10">
        <v>2.61</v>
      </c>
      <c r="D10">
        <v>2.12</v>
      </c>
      <c r="E10">
        <v>118.50322619189868</v>
      </c>
      <c r="F10">
        <v>39.498094688221713</v>
      </c>
      <c r="G10">
        <v>63.076576080977006</v>
      </c>
    </row>
    <row r="11" spans="1:7">
      <c r="A11">
        <v>6</v>
      </c>
      <c r="B11">
        <v>2.37</v>
      </c>
      <c r="C11">
        <v>3</v>
      </c>
      <c r="D11">
        <v>2.25</v>
      </c>
      <c r="E11">
        <v>108.58105654567375</v>
      </c>
      <c r="F11">
        <v>34.333379546990628</v>
      </c>
      <c r="G11">
        <v>59.256332320162109</v>
      </c>
    </row>
    <row r="12" spans="1:7">
      <c r="A12">
        <v>7</v>
      </c>
      <c r="B12">
        <v>2.0699999999999998</v>
      </c>
      <c r="C12">
        <v>3.24</v>
      </c>
      <c r="D12">
        <v>1.87</v>
      </c>
      <c r="E12">
        <v>131.48019479168113</v>
      </c>
      <c r="F12">
        <v>39.304631857363653</v>
      </c>
      <c r="G12">
        <v>72.615933609958503</v>
      </c>
    </row>
    <row r="13" spans="1:7">
      <c r="A13">
        <v>8</v>
      </c>
      <c r="B13">
        <v>2.5</v>
      </c>
      <c r="C13">
        <v>3.26</v>
      </c>
      <c r="D13">
        <v>2.31</v>
      </c>
      <c r="E13">
        <v>100.70516997504808</v>
      </c>
      <c r="F13">
        <v>38.213420079091719</v>
      </c>
      <c r="G13">
        <v>59.911619560340959</v>
      </c>
    </row>
    <row r="14" spans="1:7">
      <c r="A14">
        <v>9</v>
      </c>
      <c r="B14">
        <v>2.2599999999999998</v>
      </c>
      <c r="C14">
        <v>3.45</v>
      </c>
      <c r="D14">
        <v>2.1280000000000001</v>
      </c>
      <c r="E14">
        <v>138.6081880170675</v>
      </c>
      <c r="F14">
        <v>37.574566941881173</v>
      </c>
      <c r="G14">
        <v>72.805427834473477</v>
      </c>
    </row>
    <row r="15" spans="1:7">
      <c r="A15">
        <v>10</v>
      </c>
      <c r="B15">
        <v>3.24</v>
      </c>
      <c r="C15">
        <v>4.55</v>
      </c>
      <c r="D15">
        <v>3.19</v>
      </c>
      <c r="E15">
        <v>113.45297330563889</v>
      </c>
      <c r="F15">
        <v>35.812470260070555</v>
      </c>
      <c r="G15">
        <v>55.614037207054842</v>
      </c>
    </row>
    <row r="16" spans="1:7">
      <c r="A16">
        <v>11</v>
      </c>
      <c r="B16">
        <v>2.71</v>
      </c>
      <c r="C16">
        <v>4.3</v>
      </c>
      <c r="D16">
        <v>2.34</v>
      </c>
      <c r="E16">
        <v>127.05148536508675</v>
      </c>
      <c r="F16">
        <v>36.314030543327981</v>
      </c>
      <c r="G16">
        <v>67.471136879253848</v>
      </c>
    </row>
    <row r="17" spans="1:15">
      <c r="A17">
        <v>12</v>
      </c>
      <c r="B17">
        <v>2.4500000000000002</v>
      </c>
      <c r="C17">
        <v>3.38</v>
      </c>
      <c r="D17">
        <v>2.2000000000000002</v>
      </c>
      <c r="E17">
        <v>127.04251220835594</v>
      </c>
      <c r="F17">
        <v>39.740031772496344</v>
      </c>
      <c r="G17">
        <v>69.545948248322858</v>
      </c>
    </row>
    <row r="18" spans="1:15">
      <c r="A18">
        <v>13</v>
      </c>
      <c r="B18">
        <v>2</v>
      </c>
      <c r="C18">
        <v>2.6</v>
      </c>
      <c r="D18">
        <v>1.81</v>
      </c>
      <c r="E18">
        <v>133.29993630486928</v>
      </c>
      <c r="F18">
        <v>43.265276086073897</v>
      </c>
      <c r="G18">
        <v>66.46861444245981</v>
      </c>
    </row>
    <row r="20" spans="1:15">
      <c r="A20" s="1" t="s">
        <v>8</v>
      </c>
      <c r="I20" s="1" t="s">
        <v>11</v>
      </c>
    </row>
    <row r="21" spans="1:15">
      <c r="B21" t="str">
        <f>Sheet1!$B$5</f>
        <v>Corn P</v>
      </c>
      <c r="C21" t="str">
        <f>Sheet1!$C$5</f>
        <v>Wheat P</v>
      </c>
      <c r="D21" t="str">
        <f>Sheet1!$D$5</f>
        <v>Sorg P</v>
      </c>
      <c r="E21" t="str">
        <f>Sheet1!$E$5</f>
        <v>Corn Y</v>
      </c>
      <c r="F21" t="str">
        <f>Sheet1!$F$5</f>
        <v>Wheat Y</v>
      </c>
      <c r="G21" t="str">
        <f>Sheet1!$G$5</f>
        <v>Sorg Y</v>
      </c>
      <c r="J21" t="str">
        <f>Sheet1!$B$5</f>
        <v>Corn P</v>
      </c>
      <c r="K21" t="str">
        <f>Sheet1!$C$5</f>
        <v>Wheat P</v>
      </c>
      <c r="L21" t="str">
        <f>Sheet1!$D$5</f>
        <v>Sorg P</v>
      </c>
      <c r="M21" t="str">
        <f>Sheet1!$E$5</f>
        <v>Corn Y</v>
      </c>
      <c r="N21" t="str">
        <f>Sheet1!$F$5</f>
        <v>Wheat Y</v>
      </c>
      <c r="O21" t="str">
        <f>Sheet1!$G$5</f>
        <v>Sorg Y</v>
      </c>
    </row>
    <row r="22" spans="1:15">
      <c r="A22" t="str">
        <f>Sheet1!$B$5</f>
        <v>Corn P</v>
      </c>
      <c r="B22" s="4">
        <f>CORREL(Sheet1!$B$6:$B$18,Sheet1!$B$6:$B$18)</f>
        <v>1</v>
      </c>
      <c r="C22" s="3">
        <f>CORREL(Sheet1!$B$6:$B$18,Sheet1!$C$6:$C$18)</f>
        <v>0.86927882588069194</v>
      </c>
      <c r="D22" s="3">
        <f>CORREL(Sheet1!$B$6:$B$18,Sheet1!$D$6:$D$18)</f>
        <v>0.98103678748988432</v>
      </c>
      <c r="E22" s="3">
        <f>CORREL(Sheet1!$B$6:$B$18,Sheet1!$E$6:$E$18)</f>
        <v>-0.3004670083609991</v>
      </c>
      <c r="F22" s="3">
        <f>CORREL(Sheet1!$B$6:$B$18,Sheet1!$F$6:$F$18)</f>
        <v>-0.17808537860940174</v>
      </c>
      <c r="G22" s="3">
        <f>CORREL(Sheet1!$B$6:$B$18,Sheet1!$G$6:$G$18)</f>
        <v>-0.52846229087242658</v>
      </c>
      <c r="I22" t="str">
        <f>Sheet1!$B$5</f>
        <v>Corn P</v>
      </c>
      <c r="J22" s="4">
        <f>_xll.RANKCORREL(Sheet1!$B$6:$B$18,Sheet1!$B$6:$B$18)</f>
        <v>1</v>
      </c>
      <c r="K22" s="3">
        <f>_xll.RANKCORREL(Sheet1!$B$6:$B$18,Sheet1!$C$6:$C$18)</f>
        <v>0.84731854573632337</v>
      </c>
      <c r="L22" s="3">
        <f>_xll.RANKCORREL(Sheet1!$B$6:$B$18,Sheet1!$D$6:$D$18)</f>
        <v>0.96703296703296704</v>
      </c>
      <c r="M22" s="3">
        <f>_xll.RANKCORREL(Sheet1!$B$6:$B$18,Sheet1!$E$6:$E$18)</f>
        <v>-0.49450549450549453</v>
      </c>
      <c r="N22" s="3">
        <f>_xll.RANKCORREL(Sheet1!$B$6:$B$18,Sheet1!$F$6:$F$18)</f>
        <v>-0.26923076923076922</v>
      </c>
      <c r="O22" s="3">
        <f>_xll.RANKCORREL(Sheet1!$B$6:$B$18,Sheet1!$G$6:$G$18)</f>
        <v>-0.47252747252747251</v>
      </c>
    </row>
    <row r="23" spans="1:15">
      <c r="A23" t="str">
        <f>Sheet1!$C$5</f>
        <v>Wheat P</v>
      </c>
      <c r="C23" s="4">
        <f>CORREL(Sheet1!$C$6:$C$18,Sheet1!$C$6:$C$18)</f>
        <v>1</v>
      </c>
      <c r="D23" s="3">
        <f>CORREL(Sheet1!$C$6:$C$18,Sheet1!$D$6:$D$18)</f>
        <v>0.81606861751291881</v>
      </c>
      <c r="E23" s="3">
        <f>CORREL(Sheet1!$C$6:$C$18,Sheet1!$E$6:$E$18)</f>
        <v>-0.15931513129107047</v>
      </c>
      <c r="F23" s="3">
        <f>CORREL(Sheet1!$C$6:$C$18,Sheet1!$F$6:$F$18)</f>
        <v>-0.3682266038678837</v>
      </c>
      <c r="G23" s="3">
        <f>CORREL(Sheet1!$C$6:$C$18,Sheet1!$G$6:$G$18)</f>
        <v>-0.34213895323847016</v>
      </c>
      <c r="I23" t="str">
        <f>Sheet1!$C$5</f>
        <v>Wheat P</v>
      </c>
      <c r="K23" s="4">
        <f>_xll.RANKCORREL(Sheet1!$C$6:$C$18,Sheet1!$C$6:$C$18)</f>
        <v>1</v>
      </c>
      <c r="L23" s="3">
        <f>_xll.RANKCORREL(Sheet1!$C$6:$C$18,Sheet1!$D$6:$D$18)</f>
        <v>0.79504889518765409</v>
      </c>
      <c r="M23" s="3">
        <f>_xll.RANKCORREL(Sheet1!$C$6:$C$18,Sheet1!$E$6:$E$18)</f>
        <v>-0.19257239675825533</v>
      </c>
      <c r="N23" s="3">
        <f>_xll.RANKCORREL(Sheet1!$C$6:$C$18,Sheet1!$F$6:$F$18)</f>
        <v>-0.37689169079829971</v>
      </c>
      <c r="O23" s="3">
        <f>_xll.RANKCORREL(Sheet1!$C$6:$C$18,Sheet1!$G$6:$G$18)</f>
        <v>-0.28335652665857569</v>
      </c>
    </row>
    <row r="24" spans="1:15">
      <c r="A24" t="str">
        <f>Sheet1!$D$5</f>
        <v>Sorg P</v>
      </c>
      <c r="D24" s="4">
        <f>CORREL(Sheet1!$D$6:$D$18,Sheet1!$D$6:$D$18)</f>
        <v>1</v>
      </c>
      <c r="E24" s="3">
        <f>CORREL(Sheet1!$D$6:$D$18,Sheet1!$E$6:$E$18)</f>
        <v>-0.28868611724785614</v>
      </c>
      <c r="F24" s="3">
        <f>CORREL(Sheet1!$D$6:$D$18,Sheet1!$F$6:$F$18)</f>
        <v>-0.17124087263156804</v>
      </c>
      <c r="G24" s="3">
        <f>CORREL(Sheet1!$D$6:$D$18,Sheet1!$G$6:$G$18)</f>
        <v>-0.56492070792599935</v>
      </c>
      <c r="I24" t="str">
        <f>Sheet1!$D$5</f>
        <v>Sorg P</v>
      </c>
      <c r="L24" s="4">
        <f>_xll.RANKCORREL(Sheet1!$D$6:$D$18,Sheet1!$D$6:$D$18)</f>
        <v>1</v>
      </c>
      <c r="M24" s="3">
        <f>_xll.RANKCORREL(Sheet1!$D$6:$D$18,Sheet1!$E$6:$E$18)</f>
        <v>-0.43406593406593408</v>
      </c>
      <c r="N24" s="3">
        <f>_xll.RANKCORREL(Sheet1!$D$6:$D$18,Sheet1!$F$6:$F$18)</f>
        <v>-0.21428571428571427</v>
      </c>
      <c r="O24" s="3">
        <f>_xll.RANKCORREL(Sheet1!$D$6:$D$18,Sheet1!$G$6:$G$18)</f>
        <v>-0.39560439560439559</v>
      </c>
    </row>
    <row r="25" spans="1:15">
      <c r="A25" t="str">
        <f>Sheet1!$E$5</f>
        <v>Corn Y</v>
      </c>
      <c r="E25" s="4">
        <f>CORREL(Sheet1!$E$6:$E$18,Sheet1!$E$6:$E$18)</f>
        <v>0.99999999999999989</v>
      </c>
      <c r="F25" s="3">
        <f>CORREL(Sheet1!$E$6:$E$18,Sheet1!$F$6:$F$18)</f>
        <v>0.53105276640310606</v>
      </c>
      <c r="G25" s="3">
        <f>CORREL(Sheet1!$E$6:$E$18,Sheet1!$G$6:$G$18)</f>
        <v>0.5868265687507388</v>
      </c>
      <c r="I25" t="str">
        <f>Sheet1!$E$5</f>
        <v>Corn Y</v>
      </c>
      <c r="M25" s="4">
        <f>_xll.RANKCORREL(Sheet1!$E$6:$E$18,Sheet1!$E$6:$E$18)</f>
        <v>1</v>
      </c>
      <c r="N25" s="3">
        <f>_xll.RANKCORREL(Sheet1!$E$6:$E$18,Sheet1!$F$6:$F$18)</f>
        <v>0.5494505494505495</v>
      </c>
      <c r="O25" s="3">
        <f>_xll.RANKCORREL(Sheet1!$E$6:$E$18,Sheet1!$G$6:$G$18)</f>
        <v>0.74725274725274726</v>
      </c>
    </row>
    <row r="26" spans="1:15">
      <c r="A26" t="str">
        <f>Sheet1!$F$5</f>
        <v>Wheat Y</v>
      </c>
      <c r="F26" s="4">
        <f>CORREL(Sheet1!$F$6:$F$18,Sheet1!$F$6:$F$18)</f>
        <v>0.99999999999999989</v>
      </c>
      <c r="G26" s="3">
        <f>CORREL(Sheet1!$F$6:$F$18,Sheet1!$G$6:$G$18)</f>
        <v>0.4729917473762385</v>
      </c>
      <c r="I26" t="str">
        <f>Sheet1!$F$5</f>
        <v>Wheat Y</v>
      </c>
      <c r="N26" s="4">
        <f>_xll.RANKCORREL(Sheet1!$F$6:$F$18,Sheet1!$F$6:$F$18)</f>
        <v>1</v>
      </c>
      <c r="O26" s="3">
        <f>_xll.RANKCORREL(Sheet1!$F$6:$F$18,Sheet1!$G$6:$G$18)</f>
        <v>0.46153846153846156</v>
      </c>
    </row>
    <row r="27" spans="1:15">
      <c r="A27" t="str">
        <f>Sheet1!$G$5</f>
        <v>Sorg Y</v>
      </c>
      <c r="G27" s="4">
        <f>CORREL(Sheet1!$G$6:$G$18,Sheet1!$G$6:$G$18)</f>
        <v>1</v>
      </c>
      <c r="I27" t="str">
        <f>Sheet1!$G$5</f>
        <v>Sorg Y</v>
      </c>
      <c r="O27" s="4">
        <f>_xll.RANKCORREL(Sheet1!$G$6:$G$18,Sheet1!$G$6:$G$18)</f>
        <v>1</v>
      </c>
    </row>
    <row r="29" spans="1:15">
      <c r="A29" t="s">
        <v>15</v>
      </c>
      <c r="I29" t="s">
        <v>12</v>
      </c>
    </row>
    <row r="30" spans="1:15">
      <c r="A30" t="s">
        <v>9</v>
      </c>
      <c r="B30" s="2">
        <v>0.95</v>
      </c>
      <c r="D30" t="s">
        <v>10</v>
      </c>
      <c r="E30" s="3">
        <f>TINV((1-$B$30),COUNT(Sheet1!$B$6:$B$18)-2)</f>
        <v>2.2009851587218412</v>
      </c>
      <c r="I30" t="s">
        <v>9</v>
      </c>
      <c r="J30" s="2">
        <v>0.95</v>
      </c>
      <c r="L30" t="s">
        <v>10</v>
      </c>
      <c r="M30" s="3">
        <f>NORMSINV($J$30)</f>
        <v>1.6448536269514724</v>
      </c>
    </row>
    <row r="31" spans="1:15">
      <c r="B31" t="str">
        <f>$B$21</f>
        <v>Corn P</v>
      </c>
      <c r="C31" t="str">
        <f>$C$21</f>
        <v>Wheat P</v>
      </c>
      <c r="D31" t="str">
        <f>$D$21</f>
        <v>Sorg P</v>
      </c>
      <c r="E31" t="str">
        <f>$E$21</f>
        <v>Corn Y</v>
      </c>
      <c r="F31" t="str">
        <f>$F$21</f>
        <v>Wheat Y</v>
      </c>
      <c r="G31" t="str">
        <f>$G$21</f>
        <v>Sorg Y</v>
      </c>
      <c r="J31" t="str">
        <f>$J$21</f>
        <v>Corn P</v>
      </c>
      <c r="K31" t="str">
        <f>$K$21</f>
        <v>Wheat P</v>
      </c>
      <c r="L31" t="str">
        <f>$L$21</f>
        <v>Sorg P</v>
      </c>
      <c r="M31" t="str">
        <f>$M$21</f>
        <v>Corn Y</v>
      </c>
      <c r="N31" t="str">
        <f>$N$21</f>
        <v>Wheat Y</v>
      </c>
      <c r="O31" t="str">
        <f>$O$21</f>
        <v>Sorg Y</v>
      </c>
    </row>
    <row r="32" spans="1:15">
      <c r="A32" t="str">
        <f>$A$22</f>
        <v>Corn P</v>
      </c>
      <c r="C32" s="3">
        <f>ABS($C$22*((COUNT(Sheet1!$C$6:$C$18)-2)/(1-$C$22^2))^0.5)</f>
        <v>5.8323748748179991</v>
      </c>
      <c r="D32" s="3">
        <f>ABS($D$22*((COUNT(Sheet1!$D$6:$D$18)-2)/(1-$D$22^2))^0.5)</f>
        <v>16.787244256591904</v>
      </c>
      <c r="E32" s="3">
        <f>ABS($E$22*((COUNT(Sheet1!$E$6:$E$18)-2)/(1-$E$22^2))^0.5)</f>
        <v>1.0448149185877507</v>
      </c>
      <c r="F32" s="3">
        <f>ABS($F$22*((COUNT(Sheet1!$F$6:$F$18)-2)/(1-$F$22^2))^0.5)</f>
        <v>0.6002371486182394</v>
      </c>
      <c r="G32" s="3">
        <f>ABS($G$22*((COUNT(Sheet1!$G$6:$G$18)-2)/(1-$G$22^2))^0.5)</f>
        <v>2.0645469648153836</v>
      </c>
      <c r="I32" t="str">
        <f>$I$22</f>
        <v>Corn P</v>
      </c>
      <c r="K32" s="3">
        <f>ABS($K$22*(COUNT(Sheet1!$C$6:$C$18)-1)^0.5)</f>
        <v>2.935197542821371</v>
      </c>
      <c r="L32" s="3">
        <f>ABS($L$22*(COUNT(Sheet1!$D$6:$D$18)-1)^0.5)</f>
        <v>3.3499004629903557</v>
      </c>
      <c r="M32" s="3">
        <f>ABS($M$22*(COUNT(Sheet1!$E$6:$E$18)-1)^0.5)</f>
        <v>1.7130172822109775</v>
      </c>
      <c r="N32" s="3">
        <f>ABS($N$22*(COUNT(Sheet1!$F$6:$F$18)-1)^0.5)</f>
        <v>0.93264274253708768</v>
      </c>
      <c r="O32" s="3">
        <f>ABS($O$22*(COUNT(Sheet1!$G$6:$G$18)-1)^0.5)</f>
        <v>1.6368831807793784</v>
      </c>
    </row>
    <row r="33" spans="1:15">
      <c r="A33" t="str">
        <f>$A$23</f>
        <v>Wheat P</v>
      </c>
      <c r="D33" s="3">
        <f>ABS($D$23*((COUNT(Sheet1!$D$6:$D$18)-2)/(1-$D$23^2))^0.5)</f>
        <v>4.683051946979754</v>
      </c>
      <c r="E33" s="3">
        <f>ABS($E$23*((COUNT(Sheet1!$E$6:$E$18)-2)/(1-$E$23^2))^0.5)</f>
        <v>0.53522451940943783</v>
      </c>
      <c r="F33" s="3">
        <f>ABS($F$23*((COUNT(Sheet1!$F$6:$F$18)-2)/(1-$F$23^2))^0.5)</f>
        <v>1.3135657702961037</v>
      </c>
      <c r="G33" s="3">
        <f>ABS($G$23*((COUNT(Sheet1!$G$6:$G$18)-2)/(1-$G$23^2))^0.5)</f>
        <v>1.2076276231155068</v>
      </c>
      <c r="I33" t="str">
        <f>$I$23</f>
        <v>Wheat P</v>
      </c>
      <c r="L33" s="3">
        <f>ABS($L$23*(COUNT(Sheet1!$D$6:$D$18)-1)^0.5)</f>
        <v>2.7541301619330398</v>
      </c>
      <c r="M33" s="3">
        <f>ABS($M$23*(COUNT(Sheet1!$E$6:$E$18)-1)^0.5)</f>
        <v>0.66709035064122069</v>
      </c>
      <c r="N33" s="3">
        <f>ABS($N$23*(COUNT(Sheet1!$F$6:$F$18)-1)^0.5)</f>
        <v>1.3055911148263892</v>
      </c>
      <c r="O33" s="3">
        <f>ABS($O$23*(COUNT(Sheet1!$G$6:$G$18)-1)^0.5)</f>
        <v>0.98157580165779623</v>
      </c>
    </row>
    <row r="34" spans="1:15">
      <c r="A34" t="str">
        <f>$A$24</f>
        <v>Sorg P</v>
      </c>
      <c r="E34" s="3">
        <f>ABS($E$24*((COUNT(Sheet1!$E$6:$E$18)-2)/(1-$E$24^2))^0.5)</f>
        <v>1.0000415038802093</v>
      </c>
      <c r="F34" s="3">
        <f>ABS($F$24*((COUNT(Sheet1!$F$6:$F$18)-2)/(1-$F$24^2))^0.5)</f>
        <v>0.57645645002485557</v>
      </c>
      <c r="G34" s="3">
        <f>ABS($G$24*((COUNT(Sheet1!$G$6:$G$18)-2)/(1-$G$24^2))^0.5)</f>
        <v>2.2706670711692643</v>
      </c>
      <c r="I34" t="str">
        <f>$I$24</f>
        <v>Sorg P</v>
      </c>
      <c r="M34" s="3">
        <f>ABS($M$24*(COUNT(Sheet1!$E$6:$E$18)-1)^0.5)</f>
        <v>1.5036485032740803</v>
      </c>
      <c r="N34" s="3">
        <f>ABS($N$24*(COUNT(Sheet1!$F$6:$F$18)-1)^0.5)</f>
        <v>0.74230748895809018</v>
      </c>
      <c r="O34" s="3">
        <f>ABS($O$24*(COUNT(Sheet1!$G$6:$G$18)-1)^0.5)</f>
        <v>1.3704138257687819</v>
      </c>
    </row>
    <row r="35" spans="1:15">
      <c r="A35" t="str">
        <f>$A$25</f>
        <v>Corn Y</v>
      </c>
      <c r="F35" s="3">
        <f>ABS($F$25*((COUNT(Sheet1!$F$6:$F$18)-2)/(1-$F$25^2))^0.5)</f>
        <v>2.0786288453492845</v>
      </c>
      <c r="G35" s="3">
        <f>ABS($G$25*((COUNT(Sheet1!$G$6:$G$18)-2)/(1-$G$25^2))^0.5)</f>
        <v>2.4036718972367135</v>
      </c>
      <c r="I35" t="str">
        <f>$I$25</f>
        <v>Corn Y</v>
      </c>
      <c r="N35" s="3">
        <f>ABS($N$25*(COUNT(Sheet1!$F$6:$F$18)-1)^0.5)</f>
        <v>1.9033525357899752</v>
      </c>
      <c r="O35" s="3">
        <f>ABS($O$25*(COUNT(Sheet1!$G$6:$G$18)-1)^0.5)</f>
        <v>2.5885594486743662</v>
      </c>
    </row>
    <row r="36" spans="1:15">
      <c r="A36" t="str">
        <f>$A$26</f>
        <v>Wheat Y</v>
      </c>
      <c r="G36" s="3">
        <f>ABS($G$26*((COUNT(Sheet1!$G$6:$G$18)-2)/(1-$G$26^2))^0.5)</f>
        <v>1.7804961588370853</v>
      </c>
      <c r="I36" t="str">
        <f>$I$26</f>
        <v>Wheat Y</v>
      </c>
      <c r="O36" s="3">
        <f>ABS($O$26*(COUNT(Sheet1!$G$6:$G$18)-1)^0.5)</f>
        <v>1.598816130063579</v>
      </c>
    </row>
    <row r="37" spans="1:15">
      <c r="A37" t="str">
        <f>$A$27</f>
        <v>Sorg Y</v>
      </c>
      <c r="I37" t="str">
        <f>$I$27</f>
        <v>Sorg Y</v>
      </c>
    </row>
    <row r="38" spans="1:15">
      <c r="A38" t="s">
        <v>14</v>
      </c>
      <c r="I38" t="s">
        <v>14</v>
      </c>
    </row>
    <row r="40" spans="1:15">
      <c r="A40" s="1" t="s">
        <v>13</v>
      </c>
      <c r="I40" s="1" t="s">
        <v>13</v>
      </c>
    </row>
    <row r="41" spans="1:15">
      <c r="B41" t="str">
        <f>Sheet1!$B$5</f>
        <v>Corn P</v>
      </c>
      <c r="C41" t="str">
        <f>Sheet1!$C$5</f>
        <v>Wheat P</v>
      </c>
      <c r="D41" t="str">
        <f>Sheet1!$D$5</f>
        <v>Sorg P</v>
      </c>
      <c r="E41" t="str">
        <f>Sheet1!$E$5</f>
        <v>Corn Y</v>
      </c>
      <c r="F41" t="str">
        <f>Sheet1!$F$5</f>
        <v>Wheat Y</v>
      </c>
      <c r="G41" t="str">
        <f>Sheet1!$G$5</f>
        <v>Sorg Y</v>
      </c>
      <c r="J41" t="str">
        <f>Sheet1!$B$5</f>
        <v>Corn P</v>
      </c>
      <c r="K41" t="str">
        <f>Sheet1!$C$5</f>
        <v>Wheat P</v>
      </c>
      <c r="L41" t="str">
        <f>Sheet1!$D$5</f>
        <v>Sorg P</v>
      </c>
      <c r="M41" t="str">
        <f>Sheet1!$E$5</f>
        <v>Corn Y</v>
      </c>
      <c r="N41" t="str">
        <f>Sheet1!$F$5</f>
        <v>Wheat Y</v>
      </c>
      <c r="O41" t="str">
        <f>Sheet1!$G$5</f>
        <v>Sorg Y</v>
      </c>
    </row>
    <row r="42" spans="1:15">
      <c r="A42" t="str">
        <f>Sheet1!$B$5</f>
        <v>Corn P</v>
      </c>
      <c r="B42">
        <f>COVAR(Sheet1!$B$6:$B$18,Sheet1!$B$6:$B$18)</f>
        <v>0.16053254437869827</v>
      </c>
      <c r="C42">
        <f>COVAR(Sheet1!$B$6:$B$18,Sheet1!$C$6:$C$18)</f>
        <v>0.22264378698224857</v>
      </c>
      <c r="D42">
        <f>COVAR(Sheet1!$B$6:$B$18,Sheet1!$D$6:$D$18)</f>
        <v>0.16068213017751481</v>
      </c>
      <c r="E42">
        <f>COVAR(Sheet1!$B$6:$B$18,Sheet1!$E$6:$E$18)</f>
        <v>-1.6809820256941044</v>
      </c>
      <c r="F42">
        <f>COVAR(Sheet1!$B$6:$B$18,Sheet1!$F$6:$F$18)</f>
        <v>-0.20039058846611019</v>
      </c>
      <c r="G42">
        <f>COVAR(Sheet1!$B$6:$B$18,Sheet1!$G$6:$G$18)</f>
        <v>-1.2009615184390798</v>
      </c>
      <c r="I42" t="str">
        <f>Sheet1!$B$5</f>
        <v>Corn P</v>
      </c>
      <c r="J42">
        <f>COVAR(Sheet1!$B$6:$B$18,Sheet1!$B$6:$B$18)</f>
        <v>0.16053254437869827</v>
      </c>
      <c r="K42">
        <f>COVAR(Sheet1!$B$6:$B$18,Sheet1!$C$6:$C$18)</f>
        <v>0.22264378698224857</v>
      </c>
      <c r="L42">
        <f>COVAR(Sheet1!$B$6:$B$18,Sheet1!$D$6:$D$18)</f>
        <v>0.16068213017751481</v>
      </c>
      <c r="M42">
        <f>COVAR(Sheet1!$B$6:$B$18,Sheet1!$E$6:$E$18)</f>
        <v>-1.6809820256941044</v>
      </c>
      <c r="N42">
        <f>COVAR(Sheet1!$B$6:$B$18,Sheet1!$F$6:$F$18)</f>
        <v>-0.20039058846611019</v>
      </c>
      <c r="O42">
        <f>COVAR(Sheet1!$B$6:$B$18,Sheet1!$G$6:$G$18)</f>
        <v>-1.2009615184390798</v>
      </c>
    </row>
    <row r="43" spans="1:15">
      <c r="A43" t="str">
        <f>Sheet1!$C$5</f>
        <v>Wheat P</v>
      </c>
      <c r="C43">
        <f>COVAR(Sheet1!$C$6:$C$18,Sheet1!$C$6:$C$18)</f>
        <v>0.40863905325443783</v>
      </c>
      <c r="D43">
        <f>COVAR(Sheet1!$C$6:$C$18,Sheet1!$D$6:$D$18)</f>
        <v>0.21325408284023664</v>
      </c>
      <c r="E43">
        <f>COVAR(Sheet1!$C$6:$C$18,Sheet1!$E$6:$E$18)</f>
        <v>-1.4220396071557493</v>
      </c>
      <c r="F43">
        <f>COVAR(Sheet1!$C$6:$C$18,Sheet1!$F$6:$F$18)</f>
        <v>-0.66107785504684646</v>
      </c>
      <c r="G43">
        <f>COVAR(Sheet1!$C$6:$C$18,Sheet1!$G$6:$G$18)</f>
        <v>-1.2405263718833195</v>
      </c>
      <c r="I43" t="str">
        <f>Sheet1!$C$5</f>
        <v>Wheat P</v>
      </c>
      <c r="J43">
        <f>COVAR(Sheet1!$C$6:$C$18,Sheet1!$B$6:$B$18)</f>
        <v>0.22264378698224857</v>
      </c>
      <c r="K43">
        <f>COVAR(Sheet1!$C$6:$C$18,Sheet1!$C$6:$C$18)</f>
        <v>0.40863905325443783</v>
      </c>
      <c r="L43">
        <f>COVAR(Sheet1!$C$6:$C$18,Sheet1!$D$6:$D$18)</f>
        <v>0.21325408284023664</v>
      </c>
      <c r="M43">
        <f>COVAR(Sheet1!$C$6:$C$18,Sheet1!$E$6:$E$18)</f>
        <v>-1.4220396071557493</v>
      </c>
      <c r="N43">
        <f>COVAR(Sheet1!$C$6:$C$18,Sheet1!$F$6:$F$18)</f>
        <v>-0.66107785504684646</v>
      </c>
      <c r="O43">
        <f>COVAR(Sheet1!$C$6:$C$18,Sheet1!$G$6:$G$18)</f>
        <v>-1.2405263718833195</v>
      </c>
    </row>
    <row r="44" spans="1:15">
      <c r="A44" t="str">
        <f>Sheet1!$D$5</f>
        <v>Sorg P</v>
      </c>
      <c r="D44">
        <f>COVAR(Sheet1!$D$6:$D$18,Sheet1!$D$6:$D$18)</f>
        <v>0.16710963313609462</v>
      </c>
      <c r="E44">
        <f>COVAR(Sheet1!$D$6:$D$18,Sheet1!$E$6:$E$18)</f>
        <v>-1.6478260890054299</v>
      </c>
      <c r="F44">
        <f>COVAR(Sheet1!$D$6:$D$18,Sheet1!$F$6:$F$18)</f>
        <v>-0.19659645720933022</v>
      </c>
      <c r="G44">
        <f>COVAR(Sheet1!$D$6:$D$18,Sheet1!$G$6:$G$18)</f>
        <v>-1.3098506553986615</v>
      </c>
      <c r="I44" t="str">
        <f>Sheet1!$D$5</f>
        <v>Sorg P</v>
      </c>
      <c r="J44">
        <f>COVAR(Sheet1!$D$6:$D$18,Sheet1!$B$6:$B$18)</f>
        <v>0.16068213017751481</v>
      </c>
      <c r="K44">
        <f>COVAR(Sheet1!$D$6:$D$18,Sheet1!$C$6:$C$18)</f>
        <v>0.21325408284023664</v>
      </c>
      <c r="L44">
        <f>COVAR(Sheet1!$D$6:$D$18,Sheet1!$D$6:$D$18)</f>
        <v>0.16710963313609462</v>
      </c>
      <c r="M44">
        <f>COVAR(Sheet1!$D$6:$D$18,Sheet1!$E$6:$E$18)</f>
        <v>-1.6478260890054299</v>
      </c>
      <c r="N44">
        <f>COVAR(Sheet1!$D$6:$D$18,Sheet1!$F$6:$F$18)</f>
        <v>-0.19659645720933022</v>
      </c>
      <c r="O44">
        <f>COVAR(Sheet1!$D$6:$D$18,Sheet1!$G$6:$G$18)</f>
        <v>-1.3098506553986615</v>
      </c>
    </row>
    <row r="45" spans="1:15">
      <c r="A45" t="str">
        <f>Sheet1!$E$5</f>
        <v>Corn Y</v>
      </c>
      <c r="E45">
        <f>COVAR(Sheet1!$E$6:$E$18,Sheet1!$E$6:$E$18)</f>
        <v>194.97075093367818</v>
      </c>
      <c r="F45">
        <f>COVAR(Sheet1!$E$6:$E$18,Sheet1!$F$6:$F$18)</f>
        <v>20.825235431423458</v>
      </c>
      <c r="G45">
        <f>COVAR(Sheet1!$E$6:$E$18,Sheet1!$G$6:$G$18)</f>
        <v>46.475925277865905</v>
      </c>
      <c r="I45" t="str">
        <f>Sheet1!$E$5</f>
        <v>Corn Y</v>
      </c>
      <c r="J45">
        <f>COVAR(Sheet1!$E$6:$E$18,Sheet1!$B$6:$B$18)</f>
        <v>-1.6809820256941044</v>
      </c>
      <c r="K45">
        <f>COVAR(Sheet1!$E$6:$E$18,Sheet1!$C$6:$C$18)</f>
        <v>-1.4220396071557493</v>
      </c>
      <c r="L45">
        <f>COVAR(Sheet1!$E$6:$E$18,Sheet1!$D$6:$D$18)</f>
        <v>-1.6478260890054299</v>
      </c>
      <c r="M45">
        <f>COVAR(Sheet1!$E$6:$E$18,Sheet1!$E$6:$E$18)</f>
        <v>194.97075093367818</v>
      </c>
      <c r="N45">
        <f>COVAR(Sheet1!$E$6:$E$18,Sheet1!$F$6:$F$18)</f>
        <v>20.825235431423458</v>
      </c>
      <c r="O45">
        <f>COVAR(Sheet1!$E$6:$E$18,Sheet1!$G$6:$G$18)</f>
        <v>46.475925277865905</v>
      </c>
    </row>
    <row r="46" spans="1:15">
      <c r="A46" t="str">
        <f>Sheet1!$F$5</f>
        <v>Wheat Y</v>
      </c>
      <c r="F46">
        <f>COVAR(Sheet1!$F$6:$F$18,Sheet1!$F$6:$F$18)</f>
        <v>7.8874210331907513</v>
      </c>
      <c r="G46">
        <f>COVAR(Sheet1!$F$6:$F$18,Sheet1!$G$6:$G$18)</f>
        <v>7.5345031649363756</v>
      </c>
      <c r="I46" t="str">
        <f>Sheet1!$F$5</f>
        <v>Wheat Y</v>
      </c>
      <c r="J46">
        <f>COVAR(Sheet1!$F$6:$F$18,Sheet1!$B$6:$B$18)</f>
        <v>-0.20039058846611019</v>
      </c>
      <c r="K46">
        <f>COVAR(Sheet1!$F$6:$F$18,Sheet1!$C$6:$C$18)</f>
        <v>-0.66107785504684646</v>
      </c>
      <c r="L46">
        <f>COVAR(Sheet1!$F$6:$F$18,Sheet1!$D$6:$D$18)</f>
        <v>-0.19659645720933022</v>
      </c>
      <c r="M46">
        <f>COVAR(Sheet1!$F$6:$F$18,Sheet1!$E$6:$E$18)</f>
        <v>20.825235431423458</v>
      </c>
      <c r="N46">
        <f>COVAR(Sheet1!$F$6:$F$18,Sheet1!$F$6:$F$18)</f>
        <v>7.8874210331907513</v>
      </c>
      <c r="O46">
        <f>COVAR(Sheet1!$F$6:$F$18,Sheet1!$G$6:$G$18)</f>
        <v>7.5345031649363756</v>
      </c>
    </row>
    <row r="47" spans="1:15">
      <c r="A47" t="str">
        <f>Sheet1!$G$5</f>
        <v>Sorg Y</v>
      </c>
      <c r="G47">
        <f>COVAR(Sheet1!$G$6:$G$18,Sheet1!$G$6:$G$18)</f>
        <v>32.171187241024285</v>
      </c>
      <c r="I47" t="str">
        <f>Sheet1!$G$5</f>
        <v>Sorg Y</v>
      </c>
      <c r="J47">
        <f>COVAR(Sheet1!$G$6:$G$18,Sheet1!$B$6:$B$18)</f>
        <v>-1.2009615184390798</v>
      </c>
      <c r="K47">
        <f>COVAR(Sheet1!$G$6:$G$18,Sheet1!$C$6:$C$18)</f>
        <v>-1.2405263718833195</v>
      </c>
      <c r="L47">
        <f>COVAR(Sheet1!$G$6:$G$18,Sheet1!$D$6:$D$18)</f>
        <v>-1.3098506553986615</v>
      </c>
      <c r="M47">
        <f>COVAR(Sheet1!$G$6:$G$18,Sheet1!$E$6:$E$18)</f>
        <v>46.475925277865905</v>
      </c>
      <c r="N47">
        <f>COVAR(Sheet1!$G$6:$G$18,Sheet1!$F$6:$F$18)</f>
        <v>7.5345031649363756</v>
      </c>
      <c r="O47">
        <f>COVAR(Sheet1!$G$6:$G$18,Sheet1!$G$6:$G$18)</f>
        <v>32.171187241024285</v>
      </c>
    </row>
  </sheetData>
  <phoneticPr fontId="2" type="noConversion"/>
  <conditionalFormatting sqref="C32">
    <cfRule type="expression" dxfId="29" priority="1" stopIfTrue="1">
      <formula>$C$32&gt;=$E$30</formula>
    </cfRule>
  </conditionalFormatting>
  <conditionalFormatting sqref="D32">
    <cfRule type="expression" dxfId="28" priority="2" stopIfTrue="1">
      <formula>$D$32&gt;=$E$30</formula>
    </cfRule>
  </conditionalFormatting>
  <conditionalFormatting sqref="E32">
    <cfRule type="expression" dxfId="27" priority="3" stopIfTrue="1">
      <formula>$E$32&gt;=$E$30</formula>
    </cfRule>
  </conditionalFormatting>
  <conditionalFormatting sqref="F32">
    <cfRule type="expression" dxfId="26" priority="4" stopIfTrue="1">
      <formula>$F$32&gt;=$E$30</formula>
    </cfRule>
  </conditionalFormatting>
  <conditionalFormatting sqref="G32">
    <cfRule type="expression" dxfId="25" priority="5" stopIfTrue="1">
      <formula>$G$32&gt;=$E$30</formula>
    </cfRule>
  </conditionalFormatting>
  <conditionalFormatting sqref="D33">
    <cfRule type="expression" dxfId="24" priority="6" stopIfTrue="1">
      <formula>$D$33&gt;=$E$30</formula>
    </cfRule>
  </conditionalFormatting>
  <conditionalFormatting sqref="E33">
    <cfRule type="expression" dxfId="23" priority="7" stopIfTrue="1">
      <formula>$E$33&gt;=$E$30</formula>
    </cfRule>
  </conditionalFormatting>
  <conditionalFormatting sqref="F33">
    <cfRule type="expression" dxfId="22" priority="8" stopIfTrue="1">
      <formula>$F$33&gt;=$E$30</formula>
    </cfRule>
  </conditionalFormatting>
  <conditionalFormatting sqref="G33">
    <cfRule type="expression" dxfId="21" priority="9" stopIfTrue="1">
      <formula>$G$33&gt;=$E$30</formula>
    </cfRule>
  </conditionalFormatting>
  <conditionalFormatting sqref="E34">
    <cfRule type="expression" dxfId="20" priority="10" stopIfTrue="1">
      <formula>$E$34&gt;=$E$30</formula>
    </cfRule>
  </conditionalFormatting>
  <conditionalFormatting sqref="F34">
    <cfRule type="expression" dxfId="19" priority="11" stopIfTrue="1">
      <formula>$F$34&gt;=$E$30</formula>
    </cfRule>
  </conditionalFormatting>
  <conditionalFormatting sqref="G34">
    <cfRule type="expression" dxfId="18" priority="12" stopIfTrue="1">
      <formula>$G$34&gt;=$E$30</formula>
    </cfRule>
  </conditionalFormatting>
  <conditionalFormatting sqref="F35">
    <cfRule type="expression" dxfId="17" priority="13" stopIfTrue="1">
      <formula>$F$35&gt;=$E$30</formula>
    </cfRule>
  </conditionalFormatting>
  <conditionalFormatting sqref="G35">
    <cfRule type="expression" dxfId="16" priority="14" stopIfTrue="1">
      <formula>$G$35&gt;=$E$30</formula>
    </cfRule>
  </conditionalFormatting>
  <conditionalFormatting sqref="G36">
    <cfRule type="expression" dxfId="15" priority="15" stopIfTrue="1">
      <formula>$G$36&gt;=$E$30</formula>
    </cfRule>
  </conditionalFormatting>
  <conditionalFormatting sqref="K32">
    <cfRule type="expression" dxfId="14" priority="16" stopIfTrue="1">
      <formula>$K$32&gt;=$M$30</formula>
    </cfRule>
  </conditionalFormatting>
  <conditionalFormatting sqref="L32">
    <cfRule type="expression" dxfId="13" priority="17" stopIfTrue="1">
      <formula>$L$32&gt;=$M$30</formula>
    </cfRule>
  </conditionalFormatting>
  <conditionalFormatting sqref="M32">
    <cfRule type="expression" dxfId="12" priority="18" stopIfTrue="1">
      <formula>$M$32&gt;=$M$30</formula>
    </cfRule>
  </conditionalFormatting>
  <conditionalFormatting sqref="N32">
    <cfRule type="expression" dxfId="11" priority="19" stopIfTrue="1">
      <formula>$N$32&gt;=$M$30</formula>
    </cfRule>
  </conditionalFormatting>
  <conditionalFormatting sqref="O32">
    <cfRule type="expression" dxfId="10" priority="20" stopIfTrue="1">
      <formula>$O$32&gt;=$M$30</formula>
    </cfRule>
  </conditionalFormatting>
  <conditionalFormatting sqref="L33">
    <cfRule type="expression" dxfId="9" priority="21" stopIfTrue="1">
      <formula>$L$33&gt;=$M$30</formula>
    </cfRule>
  </conditionalFormatting>
  <conditionalFormatting sqref="M33">
    <cfRule type="expression" dxfId="8" priority="22" stopIfTrue="1">
      <formula>$M$33&gt;=$M$30</formula>
    </cfRule>
  </conditionalFormatting>
  <conditionalFormatting sqref="N33">
    <cfRule type="expression" dxfId="7" priority="23" stopIfTrue="1">
      <formula>$N$33&gt;=$M$30</formula>
    </cfRule>
  </conditionalFormatting>
  <conditionalFormatting sqref="O33">
    <cfRule type="expression" dxfId="6" priority="24" stopIfTrue="1">
      <formula>$O$33&gt;=$M$30</formula>
    </cfRule>
  </conditionalFormatting>
  <conditionalFormatting sqref="M34">
    <cfRule type="expression" dxfId="5" priority="25" stopIfTrue="1">
      <formula>$M$34&gt;=$M$30</formula>
    </cfRule>
  </conditionalFormatting>
  <conditionalFormatting sqref="N34">
    <cfRule type="expression" dxfId="4" priority="26" stopIfTrue="1">
      <formula>$N$34&gt;=$M$30</formula>
    </cfRule>
  </conditionalFormatting>
  <conditionalFormatting sqref="O34">
    <cfRule type="expression" dxfId="3" priority="27" stopIfTrue="1">
      <formula>$O$34&gt;=$M$30</formula>
    </cfRule>
  </conditionalFormatting>
  <conditionalFormatting sqref="N35">
    <cfRule type="expression" dxfId="2" priority="28" stopIfTrue="1">
      <formula>$N$35&gt;=$M$30</formula>
    </cfRule>
  </conditionalFormatting>
  <conditionalFormatting sqref="O35">
    <cfRule type="expression" dxfId="1" priority="29" stopIfTrue="1">
      <formula>$O$35&gt;=$M$30</formula>
    </cfRule>
  </conditionalFormatting>
  <conditionalFormatting sqref="O36">
    <cfRule type="expression" dxfId="0" priority="30" stopIfTrue="1">
      <formula>$O$36&gt;=$M$30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2004-12-24T20:27:48Z</dcterms:created>
  <dcterms:modified xsi:type="dcterms:W3CDTF">2011-02-07T04:11:59Z</dcterms:modified>
</cp:coreProperties>
</file>