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15" windowWidth="16260" windowHeight="9375" activeTab="1"/>
  </bookViews>
  <sheets>
    <sheet name="SimData" sheetId="4" r:id="rId1"/>
    <sheet name="Sheet1" sheetId="1" r:id="rId2"/>
  </sheets>
  <calcPr calcId="125725"/>
</workbook>
</file>

<file path=xl/calcChain.xml><?xml version="1.0" encoding="utf-8"?>
<calcChain xmlns="http://schemas.openxmlformats.org/spreadsheetml/2006/main">
  <c r="C119" i="4"/>
  <c r="C117"/>
  <c r="C115"/>
  <c r="C113"/>
  <c r="C111"/>
  <c r="C8"/>
  <c r="C7"/>
  <c r="C6"/>
  <c r="C4"/>
  <c r="C3"/>
  <c r="C5"/>
  <c r="B119"/>
  <c r="B117"/>
  <c r="B115"/>
  <c r="B113"/>
  <c r="B111"/>
  <c r="B8"/>
  <c r="B7"/>
  <c r="B6"/>
  <c r="B4"/>
  <c r="B3"/>
  <c r="B5"/>
  <c r="F10"/>
  <c r="G10"/>
  <c r="H10"/>
  <c r="F9"/>
  <c r="G9"/>
  <c r="H9"/>
  <c r="E6"/>
  <c r="C14" i="1"/>
  <c r="B2" i="4"/>
  <c r="B14" i="1"/>
  <c r="C8"/>
  <c r="A1"/>
  <c r="B8"/>
  <c r="C2" i="4"/>
  <c r="I9" l="1"/>
  <c r="I10"/>
</calcChain>
</file>

<file path=xl/sharedStrings.xml><?xml version="1.0" encoding="utf-8"?>
<sst xmlns="http://schemas.openxmlformats.org/spreadsheetml/2006/main" count="33" uniqueCount="30">
  <si>
    <t>Mean</t>
  </si>
  <si>
    <t>Std Dev</t>
  </si>
  <si>
    <t>Min</t>
  </si>
  <si>
    <t>Max</t>
  </si>
  <si>
    <t>Stoch X</t>
  </si>
  <si>
    <t>Stoch Y</t>
  </si>
  <si>
    <t>Variable</t>
  </si>
  <si>
    <t>StDev</t>
  </si>
  <si>
    <t>CV</t>
  </si>
  <si>
    <t>Iteration</t>
  </si>
  <si>
    <t>x1-value</t>
  </si>
  <si>
    <t>Prob(X&lt;=x1)</t>
  </si>
  <si>
    <t>x2-value</t>
  </si>
  <si>
    <t>Prob(X&lt;=x2)</t>
  </si>
  <si>
    <t>x3-value</t>
  </si>
  <si>
    <t>Prob(X&lt;=x3)</t>
  </si>
  <si>
    <t>x4-value</t>
  </si>
  <si>
    <t>Prob(X&lt;=x4)</t>
  </si>
  <si>
    <t>x5-value</t>
  </si>
  <si>
    <t>Prob(X&lt;=x5)</t>
  </si>
  <si>
    <t>Confidence Level</t>
  </si>
  <si>
    <t>Test Value</t>
  </si>
  <si>
    <t>Critical Value</t>
  </si>
  <si>
    <t>P-Value</t>
  </si>
  <si>
    <t>2 Sample t Test</t>
  </si>
  <si>
    <t>F Test</t>
  </si>
  <si>
    <t>Parameters for a Normal Distribution</t>
  </si>
  <si>
    <t>Parameters for a Uniform Distribution</t>
  </si>
  <si>
    <t>Simetar Simulation Results for 100 Iterations.  1:51:55 PM 11/18/2005 (0.19 sec.).  © 2005.</t>
  </si>
  <si>
    <t>© 2011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</si>
</sst>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9"/>
      <name val="Arial"/>
    </font>
    <font>
      <sz val="8"/>
      <name val="Arial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10" fontId="0" fillId="0" borderId="0" xfId="0" applyNumberFormat="1"/>
    <xf numFmtId="2" fontId="0" fillId="0" borderId="0" xfId="0" applyNumberFormat="1"/>
    <xf numFmtId="2" fontId="3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1</xdr:row>
      <xdr:rowOff>19050</xdr:rowOff>
    </xdr:from>
    <xdr:to>
      <xdr:col>16</xdr:col>
      <xdr:colOff>95250</xdr:colOff>
      <xdr:row>24</xdr:row>
      <xdr:rowOff>76200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57675" y="171450"/>
          <a:ext cx="5591175" cy="35623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workbookViewId="0">
      <selection activeCell="E11" sqref="E11"/>
    </sheetView>
  </sheetViews>
  <sheetFormatPr defaultRowHeight="12"/>
  <sheetData>
    <row r="1" spans="1:9">
      <c r="A1" t="s">
        <v>28</v>
      </c>
    </row>
    <row r="2" spans="1:9">
      <c r="A2" t="s">
        <v>6</v>
      </c>
      <c r="B2" t="str">
        <f ca="1">ADDRESS(ROW(Sheet1!$B$8),COLUMN(Sheet1!$B$8),4,,_xll.WSNAME(Sheet1!$B$8))</f>
        <v>Sheet1!B8</v>
      </c>
      <c r="C2" t="str">
        <f ca="1">ADDRESS(ROW(Sheet1!$B$14),COLUMN(Sheet1!$B$14),4,,_xll.WSNAME(Sheet1!$B$14))</f>
        <v>Sheet1!B14</v>
      </c>
    </row>
    <row r="3" spans="1:9">
      <c r="A3" t="s">
        <v>0</v>
      </c>
      <c r="B3">
        <f>AVERAGE(B9:B108)</f>
        <v>9.9950977474877387</v>
      </c>
      <c r="C3">
        <f>AVERAGE(C9:C108)</f>
        <v>10.998387748658281</v>
      </c>
    </row>
    <row r="4" spans="1:9">
      <c r="A4" t="s">
        <v>7</v>
      </c>
      <c r="B4">
        <f>STDEV(B9:B108)</f>
        <v>2.9860885396848365</v>
      </c>
      <c r="C4">
        <f>STDEV(C9:C108)</f>
        <v>4.6475097244098169</v>
      </c>
    </row>
    <row r="5" spans="1:9">
      <c r="A5" t="s">
        <v>8</v>
      </c>
      <c r="B5">
        <f>100*B4/B3</f>
        <v>29.875531136605318</v>
      </c>
      <c r="C5">
        <f>100*C4/C3</f>
        <v>42.256281835278784</v>
      </c>
    </row>
    <row r="6" spans="1:9">
      <c r="A6" t="s">
        <v>2</v>
      </c>
      <c r="B6">
        <f>MIN(B9:B108)</f>
        <v>2.0915786035511115</v>
      </c>
      <c r="C6">
        <f>MIN(C9:C108)</f>
        <v>3.0933830188432205</v>
      </c>
      <c r="E6" s="1" t="str">
        <f>"Distribution Comparison of "&amp;SimData!$B$8&amp;" &amp; "&amp;SimData!$C$8</f>
        <v>Distribution Comparison of Stoch X &amp; Stoch Y</v>
      </c>
    </row>
    <row r="7" spans="1:9">
      <c r="A7" t="s">
        <v>3</v>
      </c>
      <c r="B7">
        <f>MAX(B9:B108)</f>
        <v>17.154482327663946</v>
      </c>
      <c r="C7">
        <f>MAX(C9:C108)</f>
        <v>18.968585919879512</v>
      </c>
      <c r="E7" t="s">
        <v>20</v>
      </c>
      <c r="G7" s="2">
        <v>0.95</v>
      </c>
    </row>
    <row r="8" spans="1:9">
      <c r="A8" t="s">
        <v>9</v>
      </c>
      <c r="B8" t="str">
        <f>Sheet1!$A$8</f>
        <v>Stoch X</v>
      </c>
      <c r="C8" t="str">
        <f>Sheet1!$A$14</f>
        <v>Stoch Y</v>
      </c>
      <c r="F8" t="s">
        <v>21</v>
      </c>
      <c r="G8" t="s">
        <v>22</v>
      </c>
      <c r="H8" t="s">
        <v>23</v>
      </c>
    </row>
    <row r="9" spans="1:9">
      <c r="A9">
        <v>1</v>
      </c>
      <c r="B9">
        <v>16.707259893137863</v>
      </c>
      <c r="C9">
        <v>11.180306650330385</v>
      </c>
      <c r="E9" t="s">
        <v>24</v>
      </c>
      <c r="F9" s="3">
        <f>(AVERAGE(SimData!$B$9:$B$108)-AVERAGE(SimData!$C$9:$C$108))/(VAR(SimData!$B$9:$B$108)/COUNT(SimData!$B$9:$B$108)+VAR(SimData!$C$9:$C$108)/COUNT(SimData!$C$9:$C$108))^0.5</f>
        <v>-1.8161937333951903</v>
      </c>
      <c r="G9" s="3">
        <f>TINV((1-$G$7)/2,(VAR(SimData!$B$9:$B$108)/COUNT(SimData!$B$9:$B$108)+VAR(SimData!$C$9:$C$108)/COUNT(SimData!$C$9:$C$108))^2/((VAR(SimData!$B$9:$B$108)^2/(COUNT(SimData!$B$9:$B$108)^2*(COUNT(SimData!$B$9:$B$108)-1))+VAR(SimData!$C$9:$C$108)^2/(COUNT(SimData!$C$9:$C$108)^2*(COUNT(SimData!$C$9:$C$108)-1)))))</f>
        <v>2.2616694072056074</v>
      </c>
      <c r="H9" s="5">
        <f>TDIST(ABS($F$9),(VAR(SimData!$B$9:$B$108)/COUNT(SimData!$B$9:$B$108)+VAR(SimData!$C$9:$C$108)/COUNT(SimData!$C$9:$C$108))^2/((VAR(SimData!$B$9:$B$108)^2/(COUNT(SimData!$B$9:$B$108)^2*(COUNT(SimData!$B$9:$B$108)-1))+VAR(SimData!$C$9:$C$108)^2/(COUNT(SimData!$C$9:$C$108)^2*(COUNT(SimData!$C$9:$C$108)-1)))),2)</f>
        <v>7.1123316680592519E-2</v>
      </c>
      <c r="I9" s="4" t="str">
        <f>IF(ABS($F$9)&gt;=$G$9,"","Fail to ")&amp;"Reject the Ho that the Means are Equal"</f>
        <v>Fail to Reject the Ho that the Means are Equal</v>
      </c>
    </row>
    <row r="10" spans="1:9">
      <c r="A10">
        <v>2</v>
      </c>
      <c r="B10">
        <v>10.084093422498896</v>
      </c>
      <c r="C10">
        <v>8.0956477596554102</v>
      </c>
      <c r="E10" t="s">
        <v>25</v>
      </c>
      <c r="F10" s="3">
        <f>MAX(VAR(SimData!$B$9:$B$108),VAR(SimData!$C$9:$C$108))/MIN(VAR(SimData!$B$9:$B$108),VAR(SimData!$C$9:$C$108))</f>
        <v>2.4223408486057139</v>
      </c>
      <c r="G10" s="3">
        <f>FINV(1-$G$7,IF(STDEV(SimData!$B$9:$B$108)&gt;STDEV(SimData!$C$9:$C$108),COUNT(SimData!$B$9:$B$108)-1,COUNT(SimData!$C$9:$C$108)-1),IF(STDEV(SimData!$B$9:$B$108)&lt;=STDEV(SimData!$C$9:$C$108),COUNT(SimData!$B$9:$B$108)-1,COUNT(SimData!$C$9:$C$108)-1))</f>
        <v>1.3940612577255083</v>
      </c>
      <c r="H10" s="5">
        <f>FDIST($F$10,IF(STDEV(SimData!$B$9:$B$108)&gt;STDEV(SimData!$C$9:$C$108),COUNT(SimData!$B$9:$B$108)-1,COUNT(SimData!$C$9:$C$108)-1),IF(STDEV(SimData!$B$9:$B$108)&lt;=STDEV(SimData!$C$9:$C$108),COUNT(SimData!$B$9:$B$108)-1,COUNT(SimData!$C$9:$C$108)-1))</f>
        <v>7.7322543779798262E-6</v>
      </c>
      <c r="I10" s="4" t="str">
        <f>IF($F$10&gt;=$G$10,"","Fail to ")&amp;"Reject the Ho that the Variances are Equal"</f>
        <v>Reject the Ho that the Variances are Equal</v>
      </c>
    </row>
    <row r="11" spans="1:9">
      <c r="A11">
        <v>3</v>
      </c>
      <c r="B11">
        <v>9.2264289765918388</v>
      </c>
      <c r="C11">
        <v>12.377446139887311</v>
      </c>
    </row>
    <row r="12" spans="1:9">
      <c r="A12">
        <v>4</v>
      </c>
      <c r="B12">
        <v>8.7351826047395953</v>
      </c>
      <c r="C12">
        <v>15.729139520062398</v>
      </c>
    </row>
    <row r="13" spans="1:9">
      <c r="A13">
        <v>5</v>
      </c>
      <c r="B13">
        <v>12.527477022018703</v>
      </c>
      <c r="C13">
        <v>18.049225357288783</v>
      </c>
    </row>
    <row r="14" spans="1:9">
      <c r="A14">
        <v>6</v>
      </c>
      <c r="B14">
        <v>10.171220138051458</v>
      </c>
      <c r="C14">
        <v>14.92946886280772</v>
      </c>
    </row>
    <row r="15" spans="1:9">
      <c r="A15">
        <v>7</v>
      </c>
      <c r="B15">
        <v>6.1478181768007261</v>
      </c>
      <c r="C15">
        <v>4.4798773492965562</v>
      </c>
    </row>
    <row r="16" spans="1:9">
      <c r="A16">
        <v>8</v>
      </c>
      <c r="B16">
        <v>12.038839325362808</v>
      </c>
      <c r="C16">
        <v>7.62390908762438</v>
      </c>
    </row>
    <row r="17" spans="1:3">
      <c r="A17">
        <v>9</v>
      </c>
      <c r="B17">
        <v>11.493578442388953</v>
      </c>
      <c r="C17">
        <v>18.269387899653378</v>
      </c>
    </row>
    <row r="18" spans="1:3">
      <c r="A18">
        <v>10</v>
      </c>
      <c r="B18">
        <v>5.349994273811598</v>
      </c>
      <c r="C18">
        <v>13.586396161063201</v>
      </c>
    </row>
    <row r="19" spans="1:3">
      <c r="A19">
        <v>11</v>
      </c>
      <c r="B19">
        <v>10.005786859410449</v>
      </c>
      <c r="C19">
        <v>13.855293560171335</v>
      </c>
    </row>
    <row r="20" spans="1:3">
      <c r="A20">
        <v>12</v>
      </c>
      <c r="B20">
        <v>7.2655529751248267</v>
      </c>
      <c r="C20">
        <v>6.9110770358683258</v>
      </c>
    </row>
    <row r="21" spans="1:3">
      <c r="A21">
        <v>13</v>
      </c>
      <c r="B21">
        <v>11.015084881319076</v>
      </c>
      <c r="C21">
        <v>17.843953768863333</v>
      </c>
    </row>
    <row r="22" spans="1:3">
      <c r="A22">
        <v>14</v>
      </c>
      <c r="B22">
        <v>7.6365377889908848</v>
      </c>
      <c r="C22">
        <v>5.3087378316532678</v>
      </c>
    </row>
    <row r="23" spans="1:3">
      <c r="A23">
        <v>15</v>
      </c>
      <c r="B23">
        <v>11.462036812491222</v>
      </c>
      <c r="C23">
        <v>7.7869754836305454</v>
      </c>
    </row>
    <row r="24" spans="1:3">
      <c r="A24">
        <v>16</v>
      </c>
      <c r="B24">
        <v>13.141381460883949</v>
      </c>
      <c r="C24">
        <v>10.584888370797245</v>
      </c>
    </row>
    <row r="25" spans="1:3">
      <c r="A25">
        <v>17</v>
      </c>
      <c r="B25">
        <v>7.8776622657082198</v>
      </c>
      <c r="C25">
        <v>16.098312118458168</v>
      </c>
    </row>
    <row r="26" spans="1:3">
      <c r="A26">
        <v>18</v>
      </c>
      <c r="B26">
        <v>8.3537302715474606</v>
      </c>
      <c r="C26">
        <v>11.912524747800203</v>
      </c>
    </row>
    <row r="27" spans="1:3">
      <c r="A27">
        <v>19</v>
      </c>
      <c r="B27">
        <v>6.3313992973159969</v>
      </c>
      <c r="C27">
        <v>15.420233242237064</v>
      </c>
    </row>
    <row r="28" spans="1:3">
      <c r="A28">
        <v>20</v>
      </c>
      <c r="B28">
        <v>11.722288234320974</v>
      </c>
      <c r="C28">
        <v>12.950147274143562</v>
      </c>
    </row>
    <row r="29" spans="1:3">
      <c r="A29">
        <v>21</v>
      </c>
      <c r="B29">
        <v>6.8883817516910399</v>
      </c>
      <c r="C29">
        <v>3.1764723160901274</v>
      </c>
    </row>
    <row r="30" spans="1:3">
      <c r="A30">
        <v>22</v>
      </c>
      <c r="B30">
        <v>9.7815322420532897</v>
      </c>
      <c r="C30">
        <v>5.8973878247331335</v>
      </c>
    </row>
    <row r="31" spans="1:3">
      <c r="A31">
        <v>23</v>
      </c>
      <c r="B31">
        <v>8.8210078477827345</v>
      </c>
      <c r="C31">
        <v>13.199457668913402</v>
      </c>
    </row>
    <row r="32" spans="1:3">
      <c r="A32">
        <v>24</v>
      </c>
      <c r="B32">
        <v>9.4907583198645113</v>
      </c>
      <c r="C32">
        <v>5.1381330032782007</v>
      </c>
    </row>
    <row r="33" spans="1:3">
      <c r="A33">
        <v>25</v>
      </c>
      <c r="B33">
        <v>9.3139276278458301</v>
      </c>
      <c r="C33">
        <v>16.953298860982365</v>
      </c>
    </row>
    <row r="34" spans="1:3">
      <c r="A34">
        <v>26</v>
      </c>
      <c r="B34">
        <v>9.6532987931965586</v>
      </c>
      <c r="C34">
        <v>9.5395357935828002</v>
      </c>
    </row>
    <row r="35" spans="1:3">
      <c r="A35">
        <v>27</v>
      </c>
      <c r="B35">
        <v>5.0736041485609462</v>
      </c>
      <c r="C35">
        <v>11.133920735263713</v>
      </c>
    </row>
    <row r="36" spans="1:3">
      <c r="A36">
        <v>28</v>
      </c>
      <c r="B36">
        <v>8.857660836872336</v>
      </c>
      <c r="C36">
        <v>7.2512653849858939</v>
      </c>
    </row>
    <row r="37" spans="1:3">
      <c r="A37">
        <v>29</v>
      </c>
      <c r="B37">
        <v>9.1198448025684087</v>
      </c>
      <c r="C37">
        <v>16.412430919588644</v>
      </c>
    </row>
    <row r="38" spans="1:3">
      <c r="A38">
        <v>30</v>
      </c>
      <c r="B38">
        <v>10.627943094117249</v>
      </c>
      <c r="C38">
        <v>12.197941742110517</v>
      </c>
    </row>
    <row r="39" spans="1:3">
      <c r="A39">
        <v>31</v>
      </c>
      <c r="B39">
        <v>8.613348801273478</v>
      </c>
      <c r="C39">
        <v>10.718565173791387</v>
      </c>
    </row>
    <row r="40" spans="1:3">
      <c r="A40">
        <v>32</v>
      </c>
      <c r="B40">
        <v>7.1016420284156059</v>
      </c>
      <c r="C40">
        <v>10.440989933293544</v>
      </c>
    </row>
    <row r="41" spans="1:3">
      <c r="A41">
        <v>33</v>
      </c>
      <c r="B41">
        <v>4.3064427355219808</v>
      </c>
      <c r="C41">
        <v>10.243834975781812</v>
      </c>
    </row>
    <row r="42" spans="1:3">
      <c r="A42">
        <v>34</v>
      </c>
      <c r="B42">
        <v>9.0183755898627673</v>
      </c>
      <c r="C42">
        <v>18.424587676130372</v>
      </c>
    </row>
    <row r="43" spans="1:3">
      <c r="A43">
        <v>35</v>
      </c>
      <c r="B43">
        <v>12.145940539678151</v>
      </c>
      <c r="C43">
        <v>15.883539605830688</v>
      </c>
    </row>
    <row r="44" spans="1:3">
      <c r="A44">
        <v>36</v>
      </c>
      <c r="B44">
        <v>7.7634082166103813</v>
      </c>
      <c r="C44">
        <v>5.8456912699261894</v>
      </c>
    </row>
    <row r="45" spans="1:3">
      <c r="A45">
        <v>37</v>
      </c>
      <c r="B45">
        <v>10.753864484893334</v>
      </c>
      <c r="C45">
        <v>17.601278308863119</v>
      </c>
    </row>
    <row r="46" spans="1:3">
      <c r="A46">
        <v>38</v>
      </c>
      <c r="B46">
        <v>12.764211351346672</v>
      </c>
      <c r="C46">
        <v>16.495985672449692</v>
      </c>
    </row>
    <row r="47" spans="1:3">
      <c r="A47">
        <v>39</v>
      </c>
      <c r="B47">
        <v>11.594320610382566</v>
      </c>
      <c r="C47">
        <v>12.01034287159572</v>
      </c>
    </row>
    <row r="48" spans="1:3">
      <c r="A48">
        <v>40</v>
      </c>
      <c r="B48">
        <v>6.6554652610735285</v>
      </c>
      <c r="C48">
        <v>9.9233545751225556</v>
      </c>
    </row>
    <row r="49" spans="1:3">
      <c r="A49">
        <v>41</v>
      </c>
      <c r="B49">
        <v>10.297233193026688</v>
      </c>
      <c r="C49">
        <v>18.968585919879512</v>
      </c>
    </row>
    <row r="50" spans="1:3">
      <c r="A50">
        <v>42</v>
      </c>
      <c r="B50">
        <v>10.600316758448024</v>
      </c>
      <c r="C50">
        <v>13.931741013911491</v>
      </c>
    </row>
    <row r="51" spans="1:3">
      <c r="A51">
        <v>43</v>
      </c>
      <c r="B51">
        <v>10.893730905200298</v>
      </c>
      <c r="C51">
        <v>14.505551312860462</v>
      </c>
    </row>
    <row r="52" spans="1:3">
      <c r="A52">
        <v>44</v>
      </c>
      <c r="B52">
        <v>14.080040344823642</v>
      </c>
      <c r="C52">
        <v>6.2060716664432718</v>
      </c>
    </row>
    <row r="53" spans="1:3">
      <c r="A53">
        <v>45</v>
      </c>
      <c r="B53">
        <v>13.807083985637529</v>
      </c>
      <c r="C53">
        <v>6.1494639647261851</v>
      </c>
    </row>
    <row r="54" spans="1:3">
      <c r="A54">
        <v>46</v>
      </c>
      <c r="B54">
        <v>14.273339118746621</v>
      </c>
      <c r="C54">
        <v>7.9502882290236387</v>
      </c>
    </row>
    <row r="55" spans="1:3">
      <c r="A55">
        <v>47</v>
      </c>
      <c r="B55">
        <v>11.211380863282697</v>
      </c>
      <c r="C55">
        <v>17.514511962187129</v>
      </c>
    </row>
    <row r="56" spans="1:3">
      <c r="A56">
        <v>48</v>
      </c>
      <c r="B56">
        <v>9.3827018731444696</v>
      </c>
      <c r="C56">
        <v>16.675093254948756</v>
      </c>
    </row>
    <row r="57" spans="1:3">
      <c r="A57">
        <v>49</v>
      </c>
      <c r="B57">
        <v>5.6197924104631962</v>
      </c>
      <c r="C57">
        <v>4.6171446594263301</v>
      </c>
    </row>
    <row r="58" spans="1:3">
      <c r="A58">
        <v>50</v>
      </c>
      <c r="B58">
        <v>10.509543482303398</v>
      </c>
      <c r="C58">
        <v>6.5806158607594245</v>
      </c>
    </row>
    <row r="59" spans="1:3">
      <c r="A59">
        <v>51</v>
      </c>
      <c r="B59">
        <v>10.342305480305763</v>
      </c>
      <c r="C59">
        <v>17.131009547088993</v>
      </c>
    </row>
    <row r="60" spans="1:3">
      <c r="A60">
        <v>52</v>
      </c>
      <c r="B60">
        <v>11.243242883752028</v>
      </c>
      <c r="C60">
        <v>14.142760417187299</v>
      </c>
    </row>
    <row r="61" spans="1:3">
      <c r="A61">
        <v>53</v>
      </c>
      <c r="B61">
        <v>12.650977425043504</v>
      </c>
      <c r="C61">
        <v>14.284673585240887</v>
      </c>
    </row>
    <row r="62" spans="1:3">
      <c r="A62">
        <v>54</v>
      </c>
      <c r="B62">
        <v>8.0813939687051413</v>
      </c>
      <c r="C62">
        <v>12.687241092083799</v>
      </c>
    </row>
    <row r="63" spans="1:3">
      <c r="A63">
        <v>55</v>
      </c>
      <c r="B63">
        <v>9.4524833664438912</v>
      </c>
      <c r="C63">
        <v>12.901758308182879</v>
      </c>
    </row>
    <row r="64" spans="1:3">
      <c r="A64">
        <v>56</v>
      </c>
      <c r="B64">
        <v>7.2123077437222189</v>
      </c>
      <c r="C64">
        <v>4.948187029964334</v>
      </c>
    </row>
    <row r="65" spans="1:3">
      <c r="A65">
        <v>57</v>
      </c>
      <c r="B65">
        <v>12.261168561989015</v>
      </c>
      <c r="C65">
        <v>18.031536875663214</v>
      </c>
    </row>
    <row r="66" spans="1:3">
      <c r="A66">
        <v>58</v>
      </c>
      <c r="B66">
        <v>4.4976919986886106</v>
      </c>
      <c r="C66">
        <v>5.410297197850956</v>
      </c>
    </row>
    <row r="67" spans="1:3">
      <c r="A67">
        <v>59</v>
      </c>
      <c r="B67">
        <v>7.9839809735550089</v>
      </c>
      <c r="C67">
        <v>8.8752581670776145</v>
      </c>
    </row>
    <row r="68" spans="1:3">
      <c r="A68">
        <v>60</v>
      </c>
      <c r="B68">
        <v>14.835110901518659</v>
      </c>
      <c r="C68">
        <v>14.554704874389504</v>
      </c>
    </row>
    <row r="69" spans="1:3">
      <c r="A69">
        <v>61</v>
      </c>
      <c r="B69">
        <v>6.980375180083092</v>
      </c>
      <c r="C69">
        <v>16.221719551668905</v>
      </c>
    </row>
    <row r="70" spans="1:3">
      <c r="A70">
        <v>62</v>
      </c>
      <c r="B70">
        <v>10.442858976312698</v>
      </c>
      <c r="C70">
        <v>6.3902928693290555</v>
      </c>
    </row>
    <row r="71" spans="1:3">
      <c r="A71">
        <v>63</v>
      </c>
      <c r="B71">
        <v>15.877837281394623</v>
      </c>
      <c r="C71">
        <v>14.823015092570106</v>
      </c>
    </row>
    <row r="72" spans="1:3">
      <c r="A72">
        <v>64</v>
      </c>
      <c r="B72">
        <v>10.824068692928563</v>
      </c>
      <c r="C72">
        <v>8.4008611296398712</v>
      </c>
    </row>
    <row r="73" spans="1:3">
      <c r="A73">
        <v>65</v>
      </c>
      <c r="B73">
        <v>11.381981080688972</v>
      </c>
      <c r="C73">
        <v>7.0221130529842606</v>
      </c>
    </row>
    <row r="74" spans="1:3">
      <c r="A74">
        <v>66</v>
      </c>
      <c r="B74">
        <v>7.5356063587736859</v>
      </c>
      <c r="C74">
        <v>9.0836424128719706</v>
      </c>
    </row>
    <row r="75" spans="1:3">
      <c r="A75">
        <v>67</v>
      </c>
      <c r="B75">
        <v>17.154482327663946</v>
      </c>
      <c r="C75">
        <v>3.4353823595390147</v>
      </c>
    </row>
    <row r="76" spans="1:3">
      <c r="A76">
        <v>68</v>
      </c>
      <c r="B76">
        <v>3.8332270052804169</v>
      </c>
      <c r="C76">
        <v>4.8435225906417525</v>
      </c>
    </row>
    <row r="77" spans="1:3">
      <c r="A77">
        <v>69</v>
      </c>
      <c r="B77">
        <v>14.551628702539896</v>
      </c>
      <c r="C77">
        <v>4.3798895421856763</v>
      </c>
    </row>
    <row r="78" spans="1:3">
      <c r="A78">
        <v>70</v>
      </c>
      <c r="B78">
        <v>13.25130469152041</v>
      </c>
      <c r="C78">
        <v>8.2486900042297062</v>
      </c>
    </row>
    <row r="79" spans="1:3">
      <c r="A79">
        <v>71</v>
      </c>
      <c r="B79">
        <v>13.454095173746332</v>
      </c>
      <c r="C79">
        <v>15.168523077594239</v>
      </c>
    </row>
    <row r="80" spans="1:3">
      <c r="A80">
        <v>72</v>
      </c>
      <c r="B80">
        <v>9.7337866813780387</v>
      </c>
      <c r="C80">
        <v>5.5687401554753864</v>
      </c>
    </row>
    <row r="81" spans="1:3">
      <c r="A81">
        <v>73</v>
      </c>
      <c r="B81">
        <v>12.471012264381002</v>
      </c>
      <c r="C81">
        <v>8.5205868688040844</v>
      </c>
    </row>
    <row r="82" spans="1:3">
      <c r="A82">
        <v>74</v>
      </c>
      <c r="B82">
        <v>13.099632741524765</v>
      </c>
      <c r="C82">
        <v>3.0933830188432205</v>
      </c>
    </row>
    <row r="83" spans="1:3">
      <c r="A83">
        <v>75</v>
      </c>
      <c r="B83">
        <v>6.1834802285233854</v>
      </c>
      <c r="C83">
        <v>9.2726687537582286</v>
      </c>
    </row>
    <row r="84" spans="1:3">
      <c r="A84">
        <v>76</v>
      </c>
      <c r="B84">
        <v>8.273403926473911</v>
      </c>
      <c r="C84">
        <v>3.6911737343415556</v>
      </c>
    </row>
    <row r="85" spans="1:3">
      <c r="A85">
        <v>77</v>
      </c>
      <c r="B85">
        <v>14.02197441524671</v>
      </c>
      <c r="C85">
        <v>15.486353371033063</v>
      </c>
    </row>
    <row r="86" spans="1:3">
      <c r="A86">
        <v>78</v>
      </c>
      <c r="B86">
        <v>7.3760804408303322</v>
      </c>
      <c r="C86">
        <v>4.2224180711299226</v>
      </c>
    </row>
    <row r="87" spans="1:3">
      <c r="A87">
        <v>79</v>
      </c>
      <c r="B87">
        <v>9.978581376557333</v>
      </c>
      <c r="C87">
        <v>11.478306945524714</v>
      </c>
    </row>
    <row r="88" spans="1:3">
      <c r="A88">
        <v>80</v>
      </c>
      <c r="B88">
        <v>7.9640612653338057</v>
      </c>
      <c r="C88">
        <v>6.7053248286678748</v>
      </c>
    </row>
    <row r="89" spans="1:3">
      <c r="A89">
        <v>81</v>
      </c>
      <c r="B89">
        <v>8.4324342618897923</v>
      </c>
      <c r="C89">
        <v>10.067495210028136</v>
      </c>
    </row>
    <row r="90" spans="1:3">
      <c r="A90">
        <v>82</v>
      </c>
      <c r="B90">
        <v>6.4805839409752126</v>
      </c>
      <c r="C90">
        <v>10.862312859600017</v>
      </c>
    </row>
    <row r="91" spans="1:3">
      <c r="A91">
        <v>83</v>
      </c>
      <c r="B91">
        <v>12.926973536955561</v>
      </c>
      <c r="C91">
        <v>11.796811700872334</v>
      </c>
    </row>
    <row r="92" spans="1:3">
      <c r="A92">
        <v>84</v>
      </c>
      <c r="B92">
        <v>8.5250083394527394</v>
      </c>
      <c r="C92">
        <v>7.3738114980360985</v>
      </c>
    </row>
    <row r="93" spans="1:3">
      <c r="A93">
        <v>85</v>
      </c>
      <c r="B93">
        <v>9.8643472305954418</v>
      </c>
      <c r="C93">
        <v>9.8591352225046442</v>
      </c>
    </row>
    <row r="94" spans="1:3">
      <c r="A94">
        <v>86</v>
      </c>
      <c r="B94">
        <v>11.961948769150666</v>
      </c>
      <c r="C94">
        <v>13.502185991057704</v>
      </c>
    </row>
    <row r="95" spans="1:3">
      <c r="A95">
        <v>87</v>
      </c>
      <c r="B95">
        <v>9.6102876919055547</v>
      </c>
      <c r="C95">
        <v>11.514952287309558</v>
      </c>
    </row>
    <row r="96" spans="1:3">
      <c r="A96">
        <v>88</v>
      </c>
      <c r="B96">
        <v>11.094212544591292</v>
      </c>
      <c r="C96">
        <v>16.834810760411159</v>
      </c>
    </row>
    <row r="97" spans="1:3">
      <c r="A97">
        <v>89</v>
      </c>
      <c r="B97">
        <v>12.364497384884434</v>
      </c>
      <c r="C97">
        <v>12.486563842977993</v>
      </c>
    </row>
    <row r="98" spans="1:3">
      <c r="A98">
        <v>90</v>
      </c>
      <c r="B98">
        <v>13.622304960159592</v>
      </c>
      <c r="C98">
        <v>13.314752892235935</v>
      </c>
    </row>
    <row r="99" spans="1:3">
      <c r="A99">
        <v>91</v>
      </c>
      <c r="B99">
        <v>5.878514089206444</v>
      </c>
      <c r="C99">
        <v>18.728294740181482</v>
      </c>
    </row>
    <row r="100" spans="1:3">
      <c r="A100">
        <v>92</v>
      </c>
      <c r="B100">
        <v>8.9328960230626215</v>
      </c>
      <c r="C100">
        <v>3.9735378167064717</v>
      </c>
    </row>
    <row r="101" spans="1:3">
      <c r="A101">
        <v>93</v>
      </c>
      <c r="B101">
        <v>10.978171792073319</v>
      </c>
      <c r="C101">
        <v>9.01875050520961</v>
      </c>
    </row>
    <row r="102" spans="1:3">
      <c r="A102">
        <v>94</v>
      </c>
      <c r="B102">
        <v>8.2305285139729136</v>
      </c>
      <c r="C102">
        <v>3.9371634689292785</v>
      </c>
    </row>
    <row r="103" spans="1:3">
      <c r="A103">
        <v>95</v>
      </c>
      <c r="B103">
        <v>11.907947484732722</v>
      </c>
      <c r="C103">
        <v>18.676793983615191</v>
      </c>
    </row>
    <row r="104" spans="1:3">
      <c r="A104">
        <v>96</v>
      </c>
      <c r="B104">
        <v>11.80650336483775</v>
      </c>
      <c r="C104">
        <v>9.6718571337945427</v>
      </c>
    </row>
    <row r="105" spans="1:3">
      <c r="A105">
        <v>97</v>
      </c>
      <c r="B105">
        <v>2.0915786035511115</v>
      </c>
      <c r="C105">
        <v>17.335505783691886</v>
      </c>
    </row>
    <row r="106" spans="1:3">
      <c r="A106">
        <v>98</v>
      </c>
      <c r="B106">
        <v>4.9925971602674064</v>
      </c>
      <c r="C106">
        <v>15.000730758197776</v>
      </c>
    </row>
    <row r="107" spans="1:3">
      <c r="A107">
        <v>99</v>
      </c>
      <c r="B107">
        <v>15.408639053885924</v>
      </c>
      <c r="C107">
        <v>3.5900107425334888</v>
      </c>
    </row>
    <row r="108" spans="1:3">
      <c r="A108">
        <v>100</v>
      </c>
      <c r="B108">
        <v>15.136162746514241</v>
      </c>
      <c r="C108">
        <v>8.6892327646001313</v>
      </c>
    </row>
    <row r="110" spans="1:3">
      <c r="A110" t="s">
        <v>10</v>
      </c>
    </row>
    <row r="111" spans="1:3">
      <c r="A111" t="s">
        <v>11</v>
      </c>
      <c r="B111" t="str">
        <f>IF(ISBLANK($B110)=TRUE,"",_xll.EDF(B9:B108,$B110))</f>
        <v/>
      </c>
      <c r="C111" t="str">
        <f>IF(ISBLANK($C110)=TRUE,"",_xll.EDF(C9:C108,$C110))</f>
        <v/>
      </c>
    </row>
    <row r="112" spans="1:3">
      <c r="A112" t="s">
        <v>12</v>
      </c>
    </row>
    <row r="113" spans="1:3">
      <c r="A113" t="s">
        <v>13</v>
      </c>
      <c r="B113" t="str">
        <f>IF(ISBLANK($B112)=TRUE,"",_xll.EDF(B9:B108,$B112))</f>
        <v/>
      </c>
      <c r="C113" t="str">
        <f>IF(ISBLANK($C112)=TRUE,"",_xll.EDF(C9:C108,$C112))</f>
        <v/>
      </c>
    </row>
    <row r="114" spans="1:3">
      <c r="A114" t="s">
        <v>14</v>
      </c>
    </row>
    <row r="115" spans="1:3">
      <c r="A115" t="s">
        <v>15</v>
      </c>
      <c r="B115" t="str">
        <f>IF(ISBLANK($B114)=TRUE,"",_xll.EDF(B9:B108,$B114))</f>
        <v/>
      </c>
      <c r="C115" t="str">
        <f>IF(ISBLANK($C114)=TRUE,"",_xll.EDF(C9:C108,$C114))</f>
        <v/>
      </c>
    </row>
    <row r="116" spans="1:3">
      <c r="A116" t="s">
        <v>16</v>
      </c>
    </row>
    <row r="117" spans="1:3">
      <c r="A117" t="s">
        <v>17</v>
      </c>
      <c r="B117" t="str">
        <f>IF(ISBLANK($B116)=TRUE,"",_xll.EDF(B9:B108,$B116))</f>
        <v/>
      </c>
      <c r="C117" t="str">
        <f>IF(ISBLANK($C116)=TRUE,"",_xll.EDF(C9:C108,$C116))</f>
        <v/>
      </c>
    </row>
    <row r="118" spans="1:3">
      <c r="A118" t="s">
        <v>18</v>
      </c>
    </row>
    <row r="119" spans="1:3">
      <c r="A119" t="s">
        <v>19</v>
      </c>
      <c r="B119" t="str">
        <f>IF(ISBLANK($B118)=TRUE,"",_xll.EDF(B9:B108,$B118))</f>
        <v/>
      </c>
      <c r="C119" t="str">
        <f>IF(ISBLANK($C118)=TRUE,"",_xll.EDF(C9:C108,$C118))</f>
        <v/>
      </c>
    </row>
  </sheetData>
  <sheetCalcPr fullCalcOnLoad="1"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>
      <selection activeCell="A2" sqref="A2"/>
    </sheetView>
  </sheetViews>
  <sheetFormatPr defaultRowHeight="12"/>
  <sheetData>
    <row r="1" spans="1:3">
      <c r="A1" s="1" t="str">
        <f ca="1">_xll.WBNAME()</f>
        <v>Test Simetar Demo.xlsx</v>
      </c>
    </row>
    <row r="2" spans="1:3">
      <c r="A2" t="s">
        <v>29</v>
      </c>
    </row>
    <row r="4" spans="1:3">
      <c r="A4" t="s">
        <v>26</v>
      </c>
    </row>
    <row r="5" spans="1:3">
      <c r="B5" t="s">
        <v>0</v>
      </c>
      <c r="C5" t="s">
        <v>1</v>
      </c>
    </row>
    <row r="6" spans="1:3">
      <c r="B6">
        <v>10</v>
      </c>
      <c r="C6">
        <v>3</v>
      </c>
    </row>
    <row r="8" spans="1:3">
      <c r="A8" t="s">
        <v>4</v>
      </c>
      <c r="B8" s="1">
        <f ca="1">_xll.NORM(B6,C6)</f>
        <v>13.776173283816641</v>
      </c>
      <c r="C8" t="str">
        <f ca="1">_xll.VFORMULA(B8)</f>
        <v>=NORM(B6,C6)</v>
      </c>
    </row>
    <row r="10" spans="1:3">
      <c r="A10" t="s">
        <v>27</v>
      </c>
    </row>
    <row r="11" spans="1:3">
      <c r="A11" t="s">
        <v>2</v>
      </c>
      <c r="B11" t="s">
        <v>3</v>
      </c>
    </row>
    <row r="12" spans="1:3">
      <c r="A12">
        <v>3</v>
      </c>
      <c r="B12">
        <v>19</v>
      </c>
    </row>
    <row r="14" spans="1:3">
      <c r="A14" t="s">
        <v>5</v>
      </c>
      <c r="B14" s="1">
        <f ca="1">_xll.UNIFORM(A12,B12)</f>
        <v>8.6044921875</v>
      </c>
      <c r="C14" t="str">
        <f ca="1">_xll.VFORMULA(B14)</f>
        <v>=UNIFORM(A12,B12)</v>
      </c>
    </row>
  </sheetData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SimData</vt:lpstr>
      <vt:lpstr>Sheet1</vt:lpstr>
    </vt:vector>
  </TitlesOfParts>
  <Company>Agricultural &amp; Food Policy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W. Richardson</dc:creator>
  <cp:lastModifiedBy>James W. Richardson</cp:lastModifiedBy>
  <dcterms:created xsi:type="dcterms:W3CDTF">2004-12-27T17:36:14Z</dcterms:created>
  <dcterms:modified xsi:type="dcterms:W3CDTF">2011-02-07T04:57:59Z</dcterms:modified>
</cp:coreProperties>
</file>